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8506\Desktop\5 wniosek Psychologia Praga\Zał nr 1 Kopie aktów uczelni z programem kierunku Psychologia\"/>
    </mc:Choice>
  </mc:AlternateContent>
  <bookViews>
    <workbookView xWindow="0" yWindow="0" windowWidth="23040" windowHeight="9384" tabRatio="527" activeTab="1"/>
  </bookViews>
  <sheets>
    <sheet name="stacjonarne" sheetId="54" r:id="rId1"/>
    <sheet name="niestacjonarne" sheetId="58" r:id="rId2"/>
  </sheets>
  <definedNames>
    <definedName name="_xlnm.Print_Area" localSheetId="1">niestacjonarne!$A$1:$CG$94</definedName>
  </definedNames>
  <calcPr calcId="152511" concurrentCalc="0"/>
</workbook>
</file>

<file path=xl/calcChain.xml><?xml version="1.0" encoding="utf-8"?>
<calcChain xmlns="http://schemas.openxmlformats.org/spreadsheetml/2006/main">
  <c r="CH94" i="54" l="1"/>
  <c r="CH94" i="58"/>
  <c r="BN74" i="58"/>
  <c r="BO74" i="58"/>
  <c r="BP74" i="58"/>
  <c r="BQ74" i="58"/>
  <c r="BR74" i="58"/>
  <c r="BS74" i="58"/>
  <c r="BN93" i="58"/>
  <c r="BO93" i="58"/>
  <c r="BP93" i="58"/>
  <c r="BQ93" i="58"/>
  <c r="BR93" i="58"/>
  <c r="BS93" i="58"/>
  <c r="BN94" i="58"/>
  <c r="BH74" i="58"/>
  <c r="BI74" i="58"/>
  <c r="BJ74" i="58"/>
  <c r="BK74" i="58"/>
  <c r="BL74" i="58"/>
  <c r="BM74" i="58"/>
  <c r="BH93" i="58"/>
  <c r="BI93" i="58"/>
  <c r="BJ93" i="58"/>
  <c r="BK93" i="58"/>
  <c r="BL93" i="58"/>
  <c r="BM93" i="58"/>
  <c r="BH94" i="58"/>
  <c r="BB74" i="58"/>
  <c r="BC74" i="58"/>
  <c r="BD74" i="58"/>
  <c r="BE74" i="58"/>
  <c r="BF74" i="58"/>
  <c r="BG74" i="58"/>
  <c r="BB93" i="58"/>
  <c r="BC93" i="58"/>
  <c r="BD93" i="58"/>
  <c r="BE93" i="58"/>
  <c r="BF93" i="58"/>
  <c r="BG93" i="58"/>
  <c r="BB94" i="58"/>
  <c r="AV74" i="58"/>
  <c r="AW74" i="58"/>
  <c r="AX74" i="58"/>
  <c r="AY74" i="58"/>
  <c r="AZ74" i="58"/>
  <c r="BA74" i="58"/>
  <c r="AV93" i="58"/>
  <c r="AW93" i="58"/>
  <c r="AX93" i="58"/>
  <c r="AY93" i="58"/>
  <c r="AZ93" i="58"/>
  <c r="BA93" i="58"/>
  <c r="AV94" i="58"/>
  <c r="AP74" i="58"/>
  <c r="AQ74" i="58"/>
  <c r="AR74" i="58"/>
  <c r="AS74" i="58"/>
  <c r="AT74" i="58"/>
  <c r="AU74" i="58"/>
  <c r="AP93" i="58"/>
  <c r="AQ93" i="58"/>
  <c r="AR93" i="58"/>
  <c r="AS93" i="58"/>
  <c r="AT93" i="58"/>
  <c r="AU93" i="58"/>
  <c r="AP94" i="58"/>
  <c r="AD74" i="58"/>
  <c r="AE74" i="58"/>
  <c r="AF74" i="58"/>
  <c r="AG74" i="58"/>
  <c r="AH74" i="58"/>
  <c r="AI74" i="58"/>
  <c r="AD93" i="58"/>
  <c r="AE93" i="58"/>
  <c r="AF93" i="58"/>
  <c r="AG93" i="58"/>
  <c r="AH93" i="58"/>
  <c r="AI93" i="58"/>
  <c r="AD94" i="58"/>
  <c r="CC93" i="58"/>
  <c r="CB93" i="58"/>
  <c r="CA93" i="58"/>
  <c r="BZ93" i="58"/>
  <c r="BY93" i="58"/>
  <c r="BX93" i="58"/>
  <c r="BW93" i="58"/>
  <c r="BV93" i="58"/>
  <c r="BU93" i="58"/>
  <c r="BT93" i="58"/>
  <c r="AO93" i="58"/>
  <c r="AN93" i="58"/>
  <c r="AM93" i="58"/>
  <c r="AL93" i="58"/>
  <c r="AK93" i="58"/>
  <c r="AJ93" i="58"/>
  <c r="AC93" i="58"/>
  <c r="AB93" i="58"/>
  <c r="AA93" i="58"/>
  <c r="Z93" i="58"/>
  <c r="Y93" i="58"/>
  <c r="X93" i="58"/>
  <c r="W93" i="58"/>
  <c r="V93" i="58"/>
  <c r="U93" i="58"/>
  <c r="T93" i="58"/>
  <c r="S93" i="58"/>
  <c r="R93" i="58"/>
  <c r="Q93" i="58"/>
  <c r="P93" i="58"/>
  <c r="O93" i="58"/>
  <c r="N93" i="58"/>
  <c r="M93" i="58"/>
  <c r="L93" i="58"/>
  <c r="CC93" i="54"/>
  <c r="CB93" i="54"/>
  <c r="CA93" i="54"/>
  <c r="BZ93" i="54"/>
  <c r="BY93" i="54"/>
  <c r="BX93" i="54"/>
  <c r="BW93" i="54"/>
  <c r="BV93" i="54"/>
  <c r="BU93" i="54"/>
  <c r="BT93" i="54"/>
  <c r="F6" i="54"/>
  <c r="G6" i="54"/>
  <c r="H6" i="54"/>
  <c r="I6" i="54"/>
  <c r="J6" i="54"/>
  <c r="E6" i="54"/>
  <c r="CE6" i="54"/>
  <c r="F7" i="54"/>
  <c r="G7" i="54"/>
  <c r="H7" i="54"/>
  <c r="I7" i="54"/>
  <c r="J7" i="54"/>
  <c r="E7" i="54"/>
  <c r="CE7" i="54"/>
  <c r="F8" i="54"/>
  <c r="G8" i="54"/>
  <c r="H8" i="54"/>
  <c r="I8" i="54"/>
  <c r="J8" i="54"/>
  <c r="E8" i="54"/>
  <c r="CE8" i="54"/>
  <c r="F9" i="54"/>
  <c r="G9" i="54"/>
  <c r="H9" i="54"/>
  <c r="I9" i="54"/>
  <c r="J9" i="54"/>
  <c r="E9" i="54"/>
  <c r="CE9" i="54"/>
  <c r="F10" i="54"/>
  <c r="G10" i="54"/>
  <c r="H10" i="54"/>
  <c r="I10" i="54"/>
  <c r="J10" i="54"/>
  <c r="E10" i="54"/>
  <c r="CE10" i="54"/>
  <c r="F13" i="54"/>
  <c r="G13" i="54"/>
  <c r="H13" i="54"/>
  <c r="I13" i="54"/>
  <c r="J13" i="54"/>
  <c r="E13" i="54"/>
  <c r="CE13" i="54"/>
  <c r="F14" i="54"/>
  <c r="G14" i="54"/>
  <c r="H14" i="54"/>
  <c r="I14" i="54"/>
  <c r="J14" i="54"/>
  <c r="E14" i="54"/>
  <c r="CE14" i="54"/>
  <c r="F15" i="54"/>
  <c r="G15" i="54"/>
  <c r="H15" i="54"/>
  <c r="I15" i="54"/>
  <c r="J15" i="54"/>
  <c r="E15" i="54"/>
  <c r="CE15" i="54"/>
  <c r="F16" i="54"/>
  <c r="G16" i="54"/>
  <c r="H16" i="54"/>
  <c r="I16" i="54"/>
  <c r="J16" i="54"/>
  <c r="E16" i="54"/>
  <c r="CE16" i="54"/>
  <c r="F17" i="54"/>
  <c r="G17" i="54"/>
  <c r="H17" i="54"/>
  <c r="I17" i="54"/>
  <c r="J17" i="54"/>
  <c r="E17" i="54"/>
  <c r="CE17" i="54"/>
  <c r="F18" i="54"/>
  <c r="G18" i="54"/>
  <c r="H18" i="54"/>
  <c r="I18" i="54"/>
  <c r="J18" i="54"/>
  <c r="E18" i="54"/>
  <c r="CE18" i="54"/>
  <c r="F19" i="54"/>
  <c r="G19" i="54"/>
  <c r="H19" i="54"/>
  <c r="I19" i="54"/>
  <c r="J19" i="54"/>
  <c r="E19" i="54"/>
  <c r="CE19" i="54"/>
  <c r="F22" i="54"/>
  <c r="G22" i="54"/>
  <c r="H22" i="54"/>
  <c r="I22" i="54"/>
  <c r="J22" i="54"/>
  <c r="E22" i="54"/>
  <c r="CE22" i="54"/>
  <c r="F23" i="54"/>
  <c r="G23" i="54"/>
  <c r="H23" i="54"/>
  <c r="I23" i="54"/>
  <c r="J23" i="54"/>
  <c r="E23" i="54"/>
  <c r="CE23" i="54"/>
  <c r="F24" i="54"/>
  <c r="G24" i="54"/>
  <c r="H24" i="54"/>
  <c r="I24" i="54"/>
  <c r="J24" i="54"/>
  <c r="E24" i="54"/>
  <c r="CE24" i="54"/>
  <c r="F25" i="54"/>
  <c r="G25" i="54"/>
  <c r="H25" i="54"/>
  <c r="I25" i="54"/>
  <c r="J25" i="54"/>
  <c r="E25" i="54"/>
  <c r="CE25" i="54"/>
  <c r="F26" i="54"/>
  <c r="G26" i="54"/>
  <c r="H26" i="54"/>
  <c r="I26" i="54"/>
  <c r="J26" i="54"/>
  <c r="E26" i="54"/>
  <c r="CE26" i="54"/>
  <c r="F27" i="54"/>
  <c r="G27" i="54"/>
  <c r="H27" i="54"/>
  <c r="I27" i="54"/>
  <c r="J27" i="54"/>
  <c r="E27" i="54"/>
  <c r="CE27" i="54"/>
  <c r="F28" i="54"/>
  <c r="G28" i="54"/>
  <c r="H28" i="54"/>
  <c r="I28" i="54"/>
  <c r="J28" i="54"/>
  <c r="E28" i="54"/>
  <c r="CE28" i="54"/>
  <c r="F29" i="54"/>
  <c r="G29" i="54"/>
  <c r="H29" i="54"/>
  <c r="I29" i="54"/>
  <c r="J29" i="54"/>
  <c r="E29" i="54"/>
  <c r="CE29" i="54"/>
  <c r="F30" i="54"/>
  <c r="G30" i="54"/>
  <c r="H30" i="54"/>
  <c r="I30" i="54"/>
  <c r="J30" i="54"/>
  <c r="E30" i="54"/>
  <c r="CE30" i="54"/>
  <c r="F31" i="54"/>
  <c r="G31" i="54"/>
  <c r="H31" i="54"/>
  <c r="I31" i="54"/>
  <c r="J31" i="54"/>
  <c r="E31" i="54"/>
  <c r="CE31" i="54"/>
  <c r="F33" i="54"/>
  <c r="G33" i="54"/>
  <c r="H33" i="54"/>
  <c r="I33" i="54"/>
  <c r="J33" i="54"/>
  <c r="E33" i="54"/>
  <c r="CE33" i="54"/>
  <c r="F35" i="54"/>
  <c r="G35" i="54"/>
  <c r="H35" i="54"/>
  <c r="I35" i="54"/>
  <c r="J35" i="54"/>
  <c r="E35" i="54"/>
  <c r="CE35" i="54"/>
  <c r="F36" i="54"/>
  <c r="G36" i="54"/>
  <c r="H36" i="54"/>
  <c r="I36" i="54"/>
  <c r="J36" i="54"/>
  <c r="E36" i="54"/>
  <c r="CE36" i="54"/>
  <c r="F37" i="54"/>
  <c r="G37" i="54"/>
  <c r="H37" i="54"/>
  <c r="I37" i="54"/>
  <c r="J37" i="54"/>
  <c r="E37" i="54"/>
  <c r="CE37" i="54"/>
  <c r="F38" i="54"/>
  <c r="G38" i="54"/>
  <c r="H38" i="54"/>
  <c r="I38" i="54"/>
  <c r="J38" i="54"/>
  <c r="E38" i="54"/>
  <c r="CE38" i="54"/>
  <c r="F39" i="54"/>
  <c r="G39" i="54"/>
  <c r="H39" i="54"/>
  <c r="I39" i="54"/>
  <c r="J39" i="54"/>
  <c r="E39" i="54"/>
  <c r="CE39" i="54"/>
  <c r="F41" i="54"/>
  <c r="G41" i="54"/>
  <c r="H41" i="54"/>
  <c r="I41" i="54"/>
  <c r="J41" i="54"/>
  <c r="E41" i="54"/>
  <c r="CE41" i="54"/>
  <c r="F43" i="54"/>
  <c r="G43" i="54"/>
  <c r="H43" i="54"/>
  <c r="I43" i="54"/>
  <c r="J43" i="54"/>
  <c r="E43" i="54"/>
  <c r="CE43" i="54"/>
  <c r="F45" i="54"/>
  <c r="G45" i="54"/>
  <c r="H45" i="54"/>
  <c r="I45" i="54"/>
  <c r="J45" i="54"/>
  <c r="E45" i="54"/>
  <c r="CE45" i="54"/>
  <c r="F47" i="54"/>
  <c r="G47" i="54"/>
  <c r="H47" i="54"/>
  <c r="I47" i="54"/>
  <c r="J47" i="54"/>
  <c r="E47" i="54"/>
  <c r="CE47" i="54"/>
  <c r="F48" i="54"/>
  <c r="G48" i="54"/>
  <c r="H48" i="54"/>
  <c r="I48" i="54"/>
  <c r="J48" i="54"/>
  <c r="E48" i="54"/>
  <c r="CE48" i="54"/>
  <c r="F49" i="54"/>
  <c r="G49" i="54"/>
  <c r="H49" i="54"/>
  <c r="I49" i="54"/>
  <c r="J49" i="54"/>
  <c r="E49" i="54"/>
  <c r="CE49" i="54"/>
  <c r="F50" i="54"/>
  <c r="G50" i="54"/>
  <c r="H50" i="54"/>
  <c r="I50" i="54"/>
  <c r="J50" i="54"/>
  <c r="E50" i="54"/>
  <c r="CE50" i="54"/>
  <c r="F51" i="54"/>
  <c r="G51" i="54"/>
  <c r="H51" i="54"/>
  <c r="I51" i="54"/>
  <c r="J51" i="54"/>
  <c r="E51" i="54"/>
  <c r="CE51" i="54"/>
  <c r="F53" i="54"/>
  <c r="G53" i="54"/>
  <c r="H53" i="54"/>
  <c r="I53" i="54"/>
  <c r="J53" i="54"/>
  <c r="E53" i="54"/>
  <c r="CE53" i="54"/>
  <c r="F54" i="54"/>
  <c r="G54" i="54"/>
  <c r="H54" i="54"/>
  <c r="I54" i="54"/>
  <c r="J54" i="54"/>
  <c r="E54" i="54"/>
  <c r="CE54" i="54"/>
  <c r="F56" i="54"/>
  <c r="G56" i="54"/>
  <c r="H56" i="54"/>
  <c r="I56" i="54"/>
  <c r="J56" i="54"/>
  <c r="E56" i="54"/>
  <c r="CE56" i="54"/>
  <c r="F59" i="54"/>
  <c r="G59" i="54"/>
  <c r="H59" i="54"/>
  <c r="I59" i="54"/>
  <c r="J59" i="54"/>
  <c r="E59" i="54"/>
  <c r="CE59" i="54"/>
  <c r="F62" i="54"/>
  <c r="G62" i="54"/>
  <c r="H62" i="54"/>
  <c r="I62" i="54"/>
  <c r="J62" i="54"/>
  <c r="E62" i="54"/>
  <c r="CE62" i="54"/>
  <c r="F63" i="54"/>
  <c r="G63" i="54"/>
  <c r="H63" i="54"/>
  <c r="I63" i="54"/>
  <c r="J63" i="54"/>
  <c r="E63" i="54"/>
  <c r="CE63" i="54"/>
  <c r="F64" i="54"/>
  <c r="G64" i="54"/>
  <c r="H64" i="54"/>
  <c r="I64" i="54"/>
  <c r="J64" i="54"/>
  <c r="E64" i="54"/>
  <c r="CE64" i="54"/>
  <c r="F65" i="54"/>
  <c r="G65" i="54"/>
  <c r="H65" i="54"/>
  <c r="I65" i="54"/>
  <c r="J65" i="54"/>
  <c r="E65" i="54"/>
  <c r="CE65" i="54"/>
  <c r="F66" i="54"/>
  <c r="G66" i="54"/>
  <c r="H66" i="54"/>
  <c r="I66" i="54"/>
  <c r="J66" i="54"/>
  <c r="E66" i="54"/>
  <c r="CE66" i="54"/>
  <c r="F67" i="54"/>
  <c r="G67" i="54"/>
  <c r="H67" i="54"/>
  <c r="I67" i="54"/>
  <c r="J67" i="54"/>
  <c r="E67" i="54"/>
  <c r="CE67" i="54"/>
  <c r="F68" i="54"/>
  <c r="G68" i="54"/>
  <c r="H68" i="54"/>
  <c r="I68" i="54"/>
  <c r="J68" i="54"/>
  <c r="E68" i="54"/>
  <c r="CE68" i="54"/>
  <c r="F69" i="54"/>
  <c r="G69" i="54"/>
  <c r="H69" i="54"/>
  <c r="I69" i="54"/>
  <c r="J69" i="54"/>
  <c r="E69" i="54"/>
  <c r="CE69" i="54"/>
  <c r="F70" i="54"/>
  <c r="G70" i="54"/>
  <c r="H70" i="54"/>
  <c r="I70" i="54"/>
  <c r="J70" i="54"/>
  <c r="E70" i="54"/>
  <c r="CE70" i="54"/>
  <c r="F71" i="54"/>
  <c r="G71" i="54"/>
  <c r="H71" i="54"/>
  <c r="I71" i="54"/>
  <c r="J71" i="54"/>
  <c r="E71" i="54"/>
  <c r="CE71" i="54"/>
  <c r="F72" i="54"/>
  <c r="G72" i="54"/>
  <c r="H72" i="54"/>
  <c r="I72" i="54"/>
  <c r="J72" i="54"/>
  <c r="E72" i="54"/>
  <c r="CE72" i="54"/>
  <c r="F73" i="54"/>
  <c r="G73" i="54"/>
  <c r="H73" i="54"/>
  <c r="I73" i="54"/>
  <c r="J73" i="54"/>
  <c r="E73" i="54"/>
  <c r="CE73" i="54"/>
  <c r="F90" i="54"/>
  <c r="G90" i="54"/>
  <c r="H90" i="54"/>
  <c r="I90" i="54"/>
  <c r="J90" i="54"/>
  <c r="E90" i="54"/>
  <c r="CE90" i="54"/>
  <c r="F91" i="54"/>
  <c r="G91" i="54"/>
  <c r="H91" i="54"/>
  <c r="I91" i="54"/>
  <c r="J91" i="54"/>
  <c r="E91" i="54"/>
  <c r="CE91" i="54"/>
  <c r="CE94" i="54"/>
  <c r="BN74" i="54"/>
  <c r="BO74" i="54"/>
  <c r="BP74" i="54"/>
  <c r="BQ74" i="54"/>
  <c r="BR74" i="54"/>
  <c r="BS74" i="54"/>
  <c r="BN93" i="54"/>
  <c r="BO93" i="54"/>
  <c r="BP93" i="54"/>
  <c r="BQ93" i="54"/>
  <c r="BR93" i="54"/>
  <c r="BS93" i="54"/>
  <c r="BN94" i="54"/>
  <c r="BH74" i="54"/>
  <c r="BI74" i="54"/>
  <c r="BJ74" i="54"/>
  <c r="BK74" i="54"/>
  <c r="BL74" i="54"/>
  <c r="BM74" i="54"/>
  <c r="BH93" i="54"/>
  <c r="BI93" i="54"/>
  <c r="BJ93" i="54"/>
  <c r="BK93" i="54"/>
  <c r="BL93" i="54"/>
  <c r="BM93" i="54"/>
  <c r="BH94" i="54"/>
  <c r="BB74" i="54"/>
  <c r="BC74" i="54"/>
  <c r="BD74" i="54"/>
  <c r="BE74" i="54"/>
  <c r="BF74" i="54"/>
  <c r="BG74" i="54"/>
  <c r="BB93" i="54"/>
  <c r="BC93" i="54"/>
  <c r="BD93" i="54"/>
  <c r="BE93" i="54"/>
  <c r="BF93" i="54"/>
  <c r="BG93" i="54"/>
  <c r="BB94" i="54"/>
  <c r="AV74" i="54"/>
  <c r="AW74" i="54"/>
  <c r="AX74" i="54"/>
  <c r="AY74" i="54"/>
  <c r="AZ74" i="54"/>
  <c r="BA74" i="54"/>
  <c r="AV93" i="54"/>
  <c r="AW93" i="54"/>
  <c r="AX93" i="54"/>
  <c r="AY93" i="54"/>
  <c r="AZ93" i="54"/>
  <c r="BA93" i="54"/>
  <c r="AV94" i="54"/>
  <c r="AP74" i="54"/>
  <c r="AQ74" i="54"/>
  <c r="AR74" i="54"/>
  <c r="AS74" i="54"/>
  <c r="AT74" i="54"/>
  <c r="AU74" i="54"/>
  <c r="AP93" i="54"/>
  <c r="AQ93" i="54"/>
  <c r="AR93" i="54"/>
  <c r="AS93" i="54"/>
  <c r="AT93" i="54"/>
  <c r="AU93" i="54"/>
  <c r="AP94" i="54"/>
  <c r="AO93" i="54"/>
  <c r="AN93" i="54"/>
  <c r="AM93" i="54"/>
  <c r="AL93" i="54"/>
  <c r="AK93" i="54"/>
  <c r="AJ93" i="54"/>
  <c r="AD74" i="54"/>
  <c r="AE74" i="54"/>
  <c r="AF74" i="54"/>
  <c r="AG74" i="54"/>
  <c r="AH74" i="54"/>
  <c r="AI74" i="54"/>
  <c r="AD93" i="54"/>
  <c r="AE93" i="54"/>
  <c r="AF93" i="54"/>
  <c r="AG93" i="54"/>
  <c r="AH93" i="54"/>
  <c r="AI93" i="54"/>
  <c r="AD94" i="54"/>
  <c r="AC93" i="54"/>
  <c r="AB93" i="54"/>
  <c r="AA93" i="54"/>
  <c r="Z93" i="54"/>
  <c r="Y93" i="54"/>
  <c r="X93" i="54"/>
  <c r="W93" i="54"/>
  <c r="V93" i="54"/>
  <c r="U93" i="54"/>
  <c r="T93" i="54"/>
  <c r="S93" i="54"/>
  <c r="R93" i="54"/>
  <c r="Q93" i="54"/>
  <c r="P93" i="54"/>
  <c r="O93" i="54"/>
  <c r="N93" i="54"/>
  <c r="M93" i="54"/>
  <c r="L74" i="54"/>
  <c r="L93" i="54"/>
  <c r="M74" i="54"/>
  <c r="N74" i="54"/>
  <c r="O74" i="54"/>
  <c r="P74" i="54"/>
  <c r="Q74" i="54"/>
  <c r="L94" i="54"/>
  <c r="F76" i="54"/>
  <c r="G76" i="54"/>
  <c r="H76" i="54"/>
  <c r="I76" i="54"/>
  <c r="J76" i="54"/>
  <c r="K76" i="54"/>
  <c r="D76" i="54"/>
  <c r="E76" i="54"/>
  <c r="F77" i="54"/>
  <c r="G77" i="54"/>
  <c r="H77" i="54"/>
  <c r="I77" i="54"/>
  <c r="J77" i="54"/>
  <c r="K77" i="54"/>
  <c r="D77" i="54"/>
  <c r="E77" i="54"/>
  <c r="F78" i="54"/>
  <c r="G78" i="54"/>
  <c r="H78" i="54"/>
  <c r="I78" i="54"/>
  <c r="J78" i="54"/>
  <c r="K78" i="54"/>
  <c r="D78" i="54"/>
  <c r="E78" i="54"/>
  <c r="F79" i="54"/>
  <c r="G79" i="54"/>
  <c r="H79" i="54"/>
  <c r="I79" i="54"/>
  <c r="J79" i="54"/>
  <c r="K79" i="54"/>
  <c r="D79" i="54"/>
  <c r="E79" i="54"/>
  <c r="F80" i="54"/>
  <c r="G80" i="54"/>
  <c r="H80" i="54"/>
  <c r="I80" i="54"/>
  <c r="J80" i="54"/>
  <c r="K80" i="54"/>
  <c r="D80" i="54"/>
  <c r="E80" i="54"/>
  <c r="F81" i="54"/>
  <c r="G81" i="54"/>
  <c r="H81" i="54"/>
  <c r="I81" i="54"/>
  <c r="J81" i="54"/>
  <c r="K81" i="54"/>
  <c r="D81" i="54"/>
  <c r="E81" i="54"/>
  <c r="F82" i="54"/>
  <c r="G82" i="54"/>
  <c r="H82" i="54"/>
  <c r="I82" i="54"/>
  <c r="J82" i="54"/>
  <c r="K82" i="54"/>
  <c r="D82" i="54"/>
  <c r="E82" i="54"/>
  <c r="F83" i="54"/>
  <c r="G83" i="54"/>
  <c r="H83" i="54"/>
  <c r="I83" i="54"/>
  <c r="J83" i="54"/>
  <c r="K83" i="54"/>
  <c r="D83" i="54"/>
  <c r="E83" i="54"/>
  <c r="F84" i="54"/>
  <c r="G84" i="54"/>
  <c r="H84" i="54"/>
  <c r="I84" i="54"/>
  <c r="J84" i="54"/>
  <c r="K84" i="54"/>
  <c r="D84" i="54"/>
  <c r="E84" i="54"/>
  <c r="F85" i="54"/>
  <c r="G85" i="54"/>
  <c r="H85" i="54"/>
  <c r="I85" i="54"/>
  <c r="J85" i="54"/>
  <c r="K85" i="54"/>
  <c r="D85" i="54"/>
  <c r="E85" i="54"/>
  <c r="F86" i="54"/>
  <c r="G86" i="54"/>
  <c r="H86" i="54"/>
  <c r="I86" i="54"/>
  <c r="J86" i="54"/>
  <c r="K86" i="54"/>
  <c r="D86" i="54"/>
  <c r="E86" i="54"/>
  <c r="F87" i="54"/>
  <c r="G87" i="54"/>
  <c r="H87" i="54"/>
  <c r="I87" i="54"/>
  <c r="J87" i="54"/>
  <c r="K87" i="54"/>
  <c r="D87" i="54"/>
  <c r="E87" i="54"/>
  <c r="BS88" i="54"/>
  <c r="BR88" i="54"/>
  <c r="BQ88" i="54"/>
  <c r="BP88" i="54"/>
  <c r="BO88" i="54"/>
  <c r="BN88" i="54"/>
  <c r="BM88" i="54"/>
  <c r="BL88" i="54"/>
  <c r="BK88" i="54"/>
  <c r="BJ88" i="54"/>
  <c r="BI88" i="54"/>
  <c r="BH88" i="54"/>
  <c r="BG88" i="54"/>
  <c r="BF88" i="54"/>
  <c r="BE88" i="54"/>
  <c r="BD88" i="54"/>
  <c r="BC88" i="54"/>
  <c r="BB88" i="54"/>
  <c r="BA88" i="54"/>
  <c r="AZ88" i="54"/>
  <c r="AY88" i="54"/>
  <c r="AX88" i="54"/>
  <c r="AW88" i="54"/>
  <c r="AV88" i="54"/>
  <c r="AU88" i="54"/>
  <c r="AT88" i="54"/>
  <c r="AS88" i="54"/>
  <c r="AR88" i="54"/>
  <c r="AQ88" i="54"/>
  <c r="AP88" i="54"/>
  <c r="AO88" i="54"/>
  <c r="AN88" i="54"/>
  <c r="AM88" i="54"/>
  <c r="AL88" i="54"/>
  <c r="AK88" i="54"/>
  <c r="AJ88" i="54"/>
  <c r="AI88" i="54"/>
  <c r="AH88" i="54"/>
  <c r="AG88" i="54"/>
  <c r="AF88" i="54"/>
  <c r="AE88" i="54"/>
  <c r="AD88" i="54"/>
  <c r="AC88" i="54"/>
  <c r="AB88" i="54"/>
  <c r="AA88" i="54"/>
  <c r="Z88" i="54"/>
  <c r="Y88" i="54"/>
  <c r="X88" i="54"/>
  <c r="W88" i="54"/>
  <c r="V88" i="54"/>
  <c r="U88" i="54"/>
  <c r="T88" i="54"/>
  <c r="S88" i="54"/>
  <c r="R88" i="54"/>
  <c r="Q88" i="54"/>
  <c r="P88" i="54"/>
  <c r="O88" i="54"/>
  <c r="N88" i="54"/>
  <c r="M88" i="54"/>
  <c r="L88" i="54"/>
  <c r="K88" i="54"/>
  <c r="J88" i="54"/>
  <c r="I88" i="54"/>
  <c r="H88" i="54"/>
  <c r="G88" i="54"/>
  <c r="F88" i="54"/>
  <c r="E88" i="54"/>
  <c r="D88" i="54"/>
  <c r="CE87" i="54"/>
  <c r="CE86" i="54"/>
  <c r="CE85" i="54"/>
  <c r="CE84" i="54"/>
  <c r="CE83" i="54"/>
  <c r="CE82" i="54"/>
  <c r="CE81" i="54"/>
  <c r="CE80" i="54"/>
  <c r="CE79" i="54"/>
  <c r="CE78" i="54"/>
  <c r="CE77" i="54"/>
  <c r="CE76" i="54"/>
  <c r="BS88" i="58"/>
  <c r="BR88" i="58"/>
  <c r="BQ88" i="58"/>
  <c r="BP88" i="58"/>
  <c r="BO88" i="58"/>
  <c r="BN88" i="58"/>
  <c r="BM88" i="58"/>
  <c r="BL88" i="58"/>
  <c r="BK88" i="58"/>
  <c r="BJ88" i="58"/>
  <c r="BI88" i="58"/>
  <c r="BH88" i="58"/>
  <c r="BG88" i="58"/>
  <c r="BF88" i="58"/>
  <c r="BE88" i="58"/>
  <c r="BD88" i="58"/>
  <c r="BC88" i="58"/>
  <c r="BB88" i="58"/>
  <c r="BA88" i="58"/>
  <c r="AZ88" i="58"/>
  <c r="AY88" i="58"/>
  <c r="AX88" i="58"/>
  <c r="AW88" i="58"/>
  <c r="AV88" i="58"/>
  <c r="AU88" i="58"/>
  <c r="AT88" i="58"/>
  <c r="AS88" i="58"/>
  <c r="AR88" i="58"/>
  <c r="AQ88" i="58"/>
  <c r="AP88" i="58"/>
  <c r="AO88" i="58"/>
  <c r="AN88" i="58"/>
  <c r="AM88" i="58"/>
  <c r="AL88" i="58"/>
  <c r="AK88" i="58"/>
  <c r="AJ88" i="58"/>
  <c r="AI88" i="58"/>
  <c r="AH88" i="58"/>
  <c r="AG88" i="58"/>
  <c r="AF88" i="58"/>
  <c r="AE88" i="58"/>
  <c r="AD88" i="58"/>
  <c r="AC88" i="58"/>
  <c r="AB88" i="58"/>
  <c r="AA88" i="58"/>
  <c r="Z88" i="58"/>
  <c r="Y88" i="58"/>
  <c r="X88" i="58"/>
  <c r="W88" i="58"/>
  <c r="V88" i="58"/>
  <c r="U88" i="58"/>
  <c r="T88" i="58"/>
  <c r="S88" i="58"/>
  <c r="R88" i="58"/>
  <c r="Q88" i="58"/>
  <c r="P88" i="58"/>
  <c r="O88" i="58"/>
  <c r="N88" i="58"/>
  <c r="M88" i="58"/>
  <c r="L88" i="58"/>
  <c r="G87" i="58"/>
  <c r="I87" i="58"/>
  <c r="J87" i="58"/>
  <c r="E87" i="58"/>
  <c r="CE87" i="58"/>
  <c r="K87" i="58"/>
  <c r="D87" i="58"/>
  <c r="K86" i="58"/>
  <c r="G86" i="58"/>
  <c r="I86" i="58"/>
  <c r="J86" i="58"/>
  <c r="D86" i="58"/>
  <c r="E86" i="58"/>
  <c r="CE86" i="58"/>
  <c r="K85" i="58"/>
  <c r="J85" i="58"/>
  <c r="F85" i="58"/>
  <c r="G85" i="58"/>
  <c r="H85" i="58"/>
  <c r="I85" i="58"/>
  <c r="E85" i="58"/>
  <c r="CE85" i="58"/>
  <c r="F84" i="58"/>
  <c r="G84" i="58"/>
  <c r="H84" i="58"/>
  <c r="I84" i="58"/>
  <c r="J84" i="58"/>
  <c r="E84" i="58"/>
  <c r="CE84" i="58"/>
  <c r="K84" i="58"/>
  <c r="D84" i="58"/>
  <c r="F83" i="58"/>
  <c r="G83" i="58"/>
  <c r="H83" i="58"/>
  <c r="I83" i="58"/>
  <c r="J83" i="58"/>
  <c r="E83" i="58"/>
  <c r="CE83" i="58"/>
  <c r="K83" i="58"/>
  <c r="D83" i="58"/>
  <c r="K82" i="58"/>
  <c r="J82" i="58"/>
  <c r="I82" i="58"/>
  <c r="H82" i="58"/>
  <c r="G82" i="58"/>
  <c r="F82" i="58"/>
  <c r="D82" i="58"/>
  <c r="E82" i="58"/>
  <c r="CE82" i="58"/>
  <c r="K81" i="58"/>
  <c r="J81" i="58"/>
  <c r="I81" i="58"/>
  <c r="H81" i="58"/>
  <c r="G81" i="58"/>
  <c r="F81" i="58"/>
  <c r="E81" i="58"/>
  <c r="CE81" i="58"/>
  <c r="K80" i="58"/>
  <c r="J80" i="58"/>
  <c r="I80" i="58"/>
  <c r="H80" i="58"/>
  <c r="G80" i="58"/>
  <c r="F80" i="58"/>
  <c r="D80" i="58"/>
  <c r="K79" i="58"/>
  <c r="J79" i="58"/>
  <c r="I79" i="58"/>
  <c r="H79" i="58"/>
  <c r="F79" i="58"/>
  <c r="G79" i="58"/>
  <c r="E79" i="58"/>
  <c r="CE79" i="58"/>
  <c r="D79" i="58"/>
  <c r="K78" i="58"/>
  <c r="J78" i="58"/>
  <c r="I78" i="58"/>
  <c r="F78" i="58"/>
  <c r="G78" i="58"/>
  <c r="H78" i="58"/>
  <c r="D78" i="58"/>
  <c r="E78" i="58"/>
  <c r="CE78" i="58"/>
  <c r="K77" i="58"/>
  <c r="J77" i="58"/>
  <c r="F77" i="58"/>
  <c r="G77" i="58"/>
  <c r="H77" i="58"/>
  <c r="I77" i="58"/>
  <c r="E77" i="58"/>
  <c r="CE77" i="58"/>
  <c r="F76" i="58"/>
  <c r="G76" i="58"/>
  <c r="H76" i="58"/>
  <c r="I76" i="58"/>
  <c r="J76" i="58"/>
  <c r="E76" i="58"/>
  <c r="CE76" i="58"/>
  <c r="K76" i="58"/>
  <c r="K88" i="58"/>
  <c r="J88" i="58"/>
  <c r="I88" i="58"/>
  <c r="H88" i="58"/>
  <c r="G88" i="58"/>
  <c r="F88" i="58"/>
  <c r="D76" i="58"/>
  <c r="D77" i="58"/>
  <c r="D81" i="58"/>
  <c r="D85" i="58"/>
  <c r="D88" i="58"/>
  <c r="E80" i="58"/>
  <c r="CE80" i="58"/>
  <c r="K73" i="54"/>
  <c r="CD45" i="58"/>
  <c r="F43" i="58"/>
  <c r="G43" i="58"/>
  <c r="H43" i="58"/>
  <c r="I43" i="58"/>
  <c r="J43" i="58"/>
  <c r="E43" i="58"/>
  <c r="CE43" i="58"/>
  <c r="CD23" i="58"/>
  <c r="F6" i="58"/>
  <c r="G6" i="58"/>
  <c r="H6" i="58"/>
  <c r="I6" i="58"/>
  <c r="J6" i="58"/>
  <c r="E6" i="58"/>
  <c r="I7" i="58"/>
  <c r="I8" i="58"/>
  <c r="I9" i="58"/>
  <c r="I10" i="58"/>
  <c r="I11" i="58"/>
  <c r="K6" i="58"/>
  <c r="K7" i="58"/>
  <c r="K8" i="58"/>
  <c r="K9" i="58"/>
  <c r="K10" i="58"/>
  <c r="K11" i="58"/>
  <c r="F7" i="58"/>
  <c r="G7" i="58"/>
  <c r="H7" i="58"/>
  <c r="H8" i="58"/>
  <c r="H9" i="58"/>
  <c r="H10" i="58"/>
  <c r="H11" i="58"/>
  <c r="J7" i="58"/>
  <c r="J8" i="58"/>
  <c r="J9" i="58"/>
  <c r="J10" i="58"/>
  <c r="J11" i="58"/>
  <c r="F8" i="58"/>
  <c r="G8" i="58"/>
  <c r="D8" i="58"/>
  <c r="E8" i="58"/>
  <c r="CE8" i="58"/>
  <c r="F9" i="58"/>
  <c r="G9" i="58"/>
  <c r="E9" i="58"/>
  <c r="CE9" i="58"/>
  <c r="D9" i="58"/>
  <c r="F10" i="58"/>
  <c r="G10" i="58"/>
  <c r="D10" i="58"/>
  <c r="E10" i="58"/>
  <c r="CE10" i="58"/>
  <c r="F13" i="58"/>
  <c r="F14" i="58"/>
  <c r="F15" i="58"/>
  <c r="F16" i="58"/>
  <c r="F17" i="58"/>
  <c r="F18" i="58"/>
  <c r="F19" i="58"/>
  <c r="F20" i="58"/>
  <c r="G13" i="58"/>
  <c r="H13" i="58"/>
  <c r="I13" i="58"/>
  <c r="J13" i="58"/>
  <c r="K13" i="58"/>
  <c r="D13" i="58"/>
  <c r="J14" i="58"/>
  <c r="J15" i="58"/>
  <c r="J16" i="58"/>
  <c r="J17" i="58"/>
  <c r="J18" i="58"/>
  <c r="J19" i="58"/>
  <c r="J20" i="58"/>
  <c r="K14" i="58"/>
  <c r="K15" i="58"/>
  <c r="K16" i="58"/>
  <c r="K17" i="58"/>
  <c r="K18" i="58"/>
  <c r="K19" i="58"/>
  <c r="K20" i="58"/>
  <c r="G14" i="58"/>
  <c r="H14" i="58"/>
  <c r="I14" i="58"/>
  <c r="E14" i="58"/>
  <c r="CE14" i="58"/>
  <c r="D14" i="58"/>
  <c r="G15" i="58"/>
  <c r="H15" i="58"/>
  <c r="I15" i="58"/>
  <c r="D15" i="58"/>
  <c r="I16" i="58"/>
  <c r="I17" i="58"/>
  <c r="I18" i="58"/>
  <c r="I19" i="58"/>
  <c r="I20" i="58"/>
  <c r="E15" i="58"/>
  <c r="CE15" i="58"/>
  <c r="G16" i="58"/>
  <c r="H16" i="58"/>
  <c r="D16" i="58"/>
  <c r="H17" i="58"/>
  <c r="H18" i="58"/>
  <c r="H19" i="58"/>
  <c r="H20" i="58"/>
  <c r="G17" i="58"/>
  <c r="E17" i="58"/>
  <c r="CE17" i="58"/>
  <c r="G18" i="58"/>
  <c r="E18" i="58"/>
  <c r="CE18" i="58"/>
  <c r="G19" i="58"/>
  <c r="E19" i="58"/>
  <c r="CE19" i="58"/>
  <c r="F22" i="58"/>
  <c r="G22" i="58"/>
  <c r="H22" i="58"/>
  <c r="I22" i="58"/>
  <c r="J22" i="58"/>
  <c r="E22" i="58"/>
  <c r="K22" i="58"/>
  <c r="D22" i="58"/>
  <c r="H23" i="58"/>
  <c r="H24" i="58"/>
  <c r="H25" i="58"/>
  <c r="H26" i="58"/>
  <c r="H27" i="58"/>
  <c r="H28" i="58"/>
  <c r="H29" i="58"/>
  <c r="H30" i="58"/>
  <c r="H31" i="58"/>
  <c r="H32" i="58"/>
  <c r="H33" i="58"/>
  <c r="H34" i="58"/>
  <c r="H35" i="58"/>
  <c r="H36" i="58"/>
  <c r="H37" i="58"/>
  <c r="H38" i="58"/>
  <c r="H39" i="58"/>
  <c r="H40" i="58"/>
  <c r="H41" i="58"/>
  <c r="H42" i="58"/>
  <c r="H44" i="58"/>
  <c r="H45" i="58"/>
  <c r="H46" i="58"/>
  <c r="H47" i="58"/>
  <c r="H48" i="58"/>
  <c r="H49" i="58"/>
  <c r="H50" i="58"/>
  <c r="H51" i="58"/>
  <c r="H52" i="58"/>
  <c r="H53" i="58"/>
  <c r="H54" i="58"/>
  <c r="H56" i="58"/>
  <c r="H57" i="58"/>
  <c r="H58" i="58"/>
  <c r="H59" i="58"/>
  <c r="H55" i="58"/>
  <c r="H60" i="58"/>
  <c r="F23" i="58"/>
  <c r="G23" i="58"/>
  <c r="I23" i="58"/>
  <c r="J23" i="58"/>
  <c r="K23" i="58"/>
  <c r="D23" i="58"/>
  <c r="E23" i="58"/>
  <c r="CE23" i="58"/>
  <c r="F24" i="58"/>
  <c r="G24" i="58"/>
  <c r="I24" i="58"/>
  <c r="J24" i="58"/>
  <c r="K24" i="58"/>
  <c r="D24" i="58"/>
  <c r="E24" i="58"/>
  <c r="CE24" i="58"/>
  <c r="F25" i="58"/>
  <c r="G25" i="58"/>
  <c r="I25" i="58"/>
  <c r="J25" i="58"/>
  <c r="K25" i="58"/>
  <c r="D25" i="58"/>
  <c r="E25" i="58"/>
  <c r="CE25" i="58"/>
  <c r="J26" i="58"/>
  <c r="J27" i="58"/>
  <c r="J28" i="58"/>
  <c r="J29" i="58"/>
  <c r="J30" i="58"/>
  <c r="J31" i="58"/>
  <c r="J32" i="58"/>
  <c r="J33" i="58"/>
  <c r="J34" i="58"/>
  <c r="J35" i="58"/>
  <c r="J36" i="58"/>
  <c r="J37" i="58"/>
  <c r="J38" i="58"/>
  <c r="J39" i="58"/>
  <c r="J40" i="58"/>
  <c r="J41" i="58"/>
  <c r="J42" i="58"/>
  <c r="J44" i="58"/>
  <c r="J45" i="58"/>
  <c r="J46" i="58"/>
  <c r="J47" i="58"/>
  <c r="J48" i="58"/>
  <c r="J49" i="58"/>
  <c r="J50" i="58"/>
  <c r="J51" i="58"/>
  <c r="J52" i="58"/>
  <c r="J53" i="58"/>
  <c r="J54" i="58"/>
  <c r="J56" i="58"/>
  <c r="J57" i="58"/>
  <c r="J58" i="58"/>
  <c r="J59" i="58"/>
  <c r="J55" i="58"/>
  <c r="J60" i="58"/>
  <c r="F26" i="58"/>
  <c r="G26" i="58"/>
  <c r="I26" i="58"/>
  <c r="E26" i="58"/>
  <c r="CE26" i="58"/>
  <c r="K26" i="58"/>
  <c r="D26" i="58"/>
  <c r="F27" i="58"/>
  <c r="G27" i="58"/>
  <c r="I27" i="58"/>
  <c r="K27" i="58"/>
  <c r="D27" i="58"/>
  <c r="E27" i="58"/>
  <c r="CE27" i="58"/>
  <c r="F28" i="58"/>
  <c r="F29" i="58"/>
  <c r="F30" i="58"/>
  <c r="F31" i="58"/>
  <c r="F32" i="58"/>
  <c r="F33" i="58"/>
  <c r="F34" i="58"/>
  <c r="F35" i="58"/>
  <c r="F36" i="58"/>
  <c r="F37" i="58"/>
  <c r="F38" i="58"/>
  <c r="F39" i="58"/>
  <c r="F40" i="58"/>
  <c r="F41" i="58"/>
  <c r="F42" i="58"/>
  <c r="F44" i="58"/>
  <c r="F45" i="58"/>
  <c r="F46" i="58"/>
  <c r="F47" i="58"/>
  <c r="F48" i="58"/>
  <c r="F49" i="58"/>
  <c r="F50" i="58"/>
  <c r="F51" i="58"/>
  <c r="F52" i="58"/>
  <c r="F53" i="58"/>
  <c r="F54" i="58"/>
  <c r="F56" i="58"/>
  <c r="F57" i="58"/>
  <c r="F58" i="58"/>
  <c r="F59" i="58"/>
  <c r="F55" i="58"/>
  <c r="F60" i="58"/>
  <c r="G28" i="58"/>
  <c r="I28" i="58"/>
  <c r="K28" i="58"/>
  <c r="D28" i="58"/>
  <c r="G29" i="58"/>
  <c r="I29" i="58"/>
  <c r="E29" i="58"/>
  <c r="CE29" i="58"/>
  <c r="K29" i="58"/>
  <c r="G30" i="58"/>
  <c r="I30" i="58"/>
  <c r="K30" i="58"/>
  <c r="D30" i="58"/>
  <c r="G31" i="58"/>
  <c r="I31" i="58"/>
  <c r="E31" i="58"/>
  <c r="CE31" i="58"/>
  <c r="K31" i="58"/>
  <c r="D31" i="58"/>
  <c r="G32" i="58"/>
  <c r="I32" i="58"/>
  <c r="K32" i="58"/>
  <c r="D32" i="58"/>
  <c r="G33" i="58"/>
  <c r="I33" i="58"/>
  <c r="K33" i="58"/>
  <c r="D33" i="58"/>
  <c r="G34" i="58"/>
  <c r="I34" i="58"/>
  <c r="E34" i="58"/>
  <c r="K34" i="58"/>
  <c r="G35" i="58"/>
  <c r="I35" i="58"/>
  <c r="K35" i="58"/>
  <c r="D35" i="58"/>
  <c r="G36" i="58"/>
  <c r="I36" i="58"/>
  <c r="E36" i="58"/>
  <c r="CE36" i="58"/>
  <c r="K36" i="58"/>
  <c r="G37" i="58"/>
  <c r="I37" i="58"/>
  <c r="E37" i="58"/>
  <c r="CE37" i="58"/>
  <c r="K37" i="58"/>
  <c r="D37" i="58"/>
  <c r="G38" i="58"/>
  <c r="I38" i="58"/>
  <c r="K38" i="58"/>
  <c r="D38" i="58"/>
  <c r="E38" i="58"/>
  <c r="CE38" i="58"/>
  <c r="G39" i="58"/>
  <c r="I39" i="58"/>
  <c r="K39" i="58"/>
  <c r="D39" i="58"/>
  <c r="E39" i="58"/>
  <c r="CE39" i="58"/>
  <c r="G40" i="58"/>
  <c r="I40" i="58"/>
  <c r="E40" i="58"/>
  <c r="K40" i="58"/>
  <c r="G41" i="58"/>
  <c r="I41" i="58"/>
  <c r="K41" i="58"/>
  <c r="D41" i="58"/>
  <c r="E41" i="58"/>
  <c r="CE41" i="58"/>
  <c r="G42" i="58"/>
  <c r="I42" i="58"/>
  <c r="K42" i="58"/>
  <c r="D42" i="58"/>
  <c r="K43" i="58"/>
  <c r="K44" i="58"/>
  <c r="K45" i="58"/>
  <c r="K46" i="58"/>
  <c r="K47" i="58"/>
  <c r="K48" i="58"/>
  <c r="K49" i="58"/>
  <c r="K50" i="58"/>
  <c r="K51" i="58"/>
  <c r="K52" i="58"/>
  <c r="K53" i="58"/>
  <c r="K54" i="58"/>
  <c r="K56" i="58"/>
  <c r="K57" i="58"/>
  <c r="K58" i="58"/>
  <c r="K59" i="58"/>
  <c r="K55" i="58"/>
  <c r="K60" i="58"/>
  <c r="D43" i="58"/>
  <c r="G44" i="58"/>
  <c r="I44" i="58"/>
  <c r="E44" i="58"/>
  <c r="G45" i="58"/>
  <c r="I45" i="58"/>
  <c r="D45" i="58"/>
  <c r="G46" i="58"/>
  <c r="I46" i="58"/>
  <c r="E46" i="58"/>
  <c r="G47" i="58"/>
  <c r="I47" i="58"/>
  <c r="D47" i="58"/>
  <c r="E47" i="58"/>
  <c r="CE47" i="58"/>
  <c r="G48" i="58"/>
  <c r="I48" i="58"/>
  <c r="D48" i="58"/>
  <c r="E48" i="58"/>
  <c r="CE48" i="58"/>
  <c r="G49" i="58"/>
  <c r="I49" i="58"/>
  <c r="D49" i="58"/>
  <c r="E49" i="58"/>
  <c r="CE49" i="58"/>
  <c r="G50" i="58"/>
  <c r="I50" i="58"/>
  <c r="E50" i="58"/>
  <c r="CE50" i="58"/>
  <c r="G51" i="58"/>
  <c r="I51" i="58"/>
  <c r="D51" i="58"/>
  <c r="G52" i="58"/>
  <c r="I52" i="58"/>
  <c r="G53" i="58"/>
  <c r="I53" i="58"/>
  <c r="E53" i="58"/>
  <c r="CE53" i="58"/>
  <c r="D53" i="58"/>
  <c r="G54" i="58"/>
  <c r="I54" i="58"/>
  <c r="D54" i="58"/>
  <c r="E54" i="58"/>
  <c r="CE54" i="58"/>
  <c r="G55" i="58"/>
  <c r="I55" i="58"/>
  <c r="G56" i="58"/>
  <c r="I56" i="58"/>
  <c r="D56" i="58"/>
  <c r="G57" i="58"/>
  <c r="I57" i="58"/>
  <c r="E57" i="58"/>
  <c r="G58" i="58"/>
  <c r="I58" i="58"/>
  <c r="D58" i="58"/>
  <c r="G59" i="58"/>
  <c r="I59" i="58"/>
  <c r="E59" i="58"/>
  <c r="CE59" i="58"/>
  <c r="F62" i="58"/>
  <c r="G62" i="58"/>
  <c r="H62" i="58"/>
  <c r="I62" i="58"/>
  <c r="J62" i="58"/>
  <c r="K62" i="58"/>
  <c r="D62" i="58"/>
  <c r="H63" i="58"/>
  <c r="H64" i="58"/>
  <c r="H65" i="58"/>
  <c r="H66" i="58"/>
  <c r="H67" i="58"/>
  <c r="H68" i="58"/>
  <c r="H69" i="58"/>
  <c r="H70" i="58"/>
  <c r="H71" i="58"/>
  <c r="H74" i="58"/>
  <c r="I63" i="58"/>
  <c r="I64" i="58"/>
  <c r="I65" i="58"/>
  <c r="I66" i="58"/>
  <c r="I67" i="58"/>
  <c r="I68" i="58"/>
  <c r="I69" i="58"/>
  <c r="I70" i="58"/>
  <c r="I71" i="58"/>
  <c r="I72" i="58"/>
  <c r="I73" i="58"/>
  <c r="I74" i="58"/>
  <c r="F63" i="58"/>
  <c r="G63" i="58"/>
  <c r="J63" i="58"/>
  <c r="K63" i="58"/>
  <c r="D63" i="58"/>
  <c r="E63" i="58"/>
  <c r="CE63" i="58"/>
  <c r="J64" i="58"/>
  <c r="J65" i="58"/>
  <c r="J66" i="58"/>
  <c r="J67" i="58"/>
  <c r="J68" i="58"/>
  <c r="J69" i="58"/>
  <c r="J70" i="58"/>
  <c r="J71" i="58"/>
  <c r="J72" i="58"/>
  <c r="J73" i="58"/>
  <c r="J74" i="58"/>
  <c r="K64" i="58"/>
  <c r="K65" i="58"/>
  <c r="K66" i="58"/>
  <c r="K67" i="58"/>
  <c r="K68" i="58"/>
  <c r="K69" i="58"/>
  <c r="K70" i="58"/>
  <c r="K71" i="58"/>
  <c r="K72" i="58"/>
  <c r="K73" i="58"/>
  <c r="K74" i="58"/>
  <c r="F64" i="58"/>
  <c r="G64" i="58"/>
  <c r="E64" i="58"/>
  <c r="CE64" i="58"/>
  <c r="D64" i="58"/>
  <c r="F65" i="58"/>
  <c r="G65" i="58"/>
  <c r="E65" i="58"/>
  <c r="CE65" i="58"/>
  <c r="D65" i="58"/>
  <c r="F66" i="58"/>
  <c r="G66" i="58"/>
  <c r="D66" i="58"/>
  <c r="F67" i="58"/>
  <c r="G67" i="58"/>
  <c r="F68" i="58"/>
  <c r="G68" i="58"/>
  <c r="D68" i="58"/>
  <c r="E68" i="58"/>
  <c r="CE68" i="58"/>
  <c r="F69" i="58"/>
  <c r="G69" i="58"/>
  <c r="E69" i="58"/>
  <c r="CE69" i="58"/>
  <c r="F70" i="58"/>
  <c r="G70" i="58"/>
  <c r="D70" i="58"/>
  <c r="F71" i="58"/>
  <c r="G71" i="58"/>
  <c r="E71" i="58"/>
  <c r="CE71" i="58"/>
  <c r="G72" i="58"/>
  <c r="E72" i="58"/>
  <c r="CE72" i="58"/>
  <c r="D72" i="58"/>
  <c r="G73" i="58"/>
  <c r="E73" i="58"/>
  <c r="CE73" i="58"/>
  <c r="L74" i="58"/>
  <c r="M74" i="58"/>
  <c r="N74" i="58"/>
  <c r="O74" i="58"/>
  <c r="P74" i="58"/>
  <c r="Q74" i="58"/>
  <c r="L94" i="58"/>
  <c r="R74" i="58"/>
  <c r="S74" i="58"/>
  <c r="T74" i="58"/>
  <c r="U74" i="58"/>
  <c r="V74" i="58"/>
  <c r="W74" i="58"/>
  <c r="X74" i="58"/>
  <c r="Y74" i="58"/>
  <c r="Z74" i="58"/>
  <c r="AA74" i="58"/>
  <c r="AB74" i="58"/>
  <c r="AC74" i="58"/>
  <c r="X94" i="58"/>
  <c r="AJ74" i="58"/>
  <c r="AK74" i="58"/>
  <c r="AL74" i="58"/>
  <c r="AM74" i="58"/>
  <c r="AN74" i="58"/>
  <c r="AO74" i="58"/>
  <c r="F90" i="58"/>
  <c r="G90" i="58"/>
  <c r="H90" i="58"/>
  <c r="I90" i="58"/>
  <c r="J90" i="58"/>
  <c r="K90" i="58"/>
  <c r="D90" i="58"/>
  <c r="H91" i="58"/>
  <c r="H92" i="58"/>
  <c r="I91" i="58"/>
  <c r="I92" i="58"/>
  <c r="J91" i="58"/>
  <c r="J92" i="58"/>
  <c r="F91" i="58"/>
  <c r="G91" i="58"/>
  <c r="E91" i="58"/>
  <c r="CE91" i="58"/>
  <c r="K91" i="58"/>
  <c r="K92" i="58"/>
  <c r="G92" i="58"/>
  <c r="R94" i="58"/>
  <c r="BT94" i="58"/>
  <c r="BU94" i="58"/>
  <c r="BV94" i="58"/>
  <c r="BW94" i="58"/>
  <c r="BX94" i="58"/>
  <c r="BY94" i="58"/>
  <c r="BZ94" i="58"/>
  <c r="CA94" i="58"/>
  <c r="CB94" i="58"/>
  <c r="CC94" i="58"/>
  <c r="CD94" i="58"/>
  <c r="CF94" i="58"/>
  <c r="CG94" i="58"/>
  <c r="K6" i="54"/>
  <c r="K7" i="54"/>
  <c r="CD7" i="54"/>
  <c r="K8" i="54"/>
  <c r="K9" i="54"/>
  <c r="K10" i="54"/>
  <c r="D10" i="54"/>
  <c r="J11" i="54"/>
  <c r="K13" i="54"/>
  <c r="K14" i="54"/>
  <c r="K15" i="54"/>
  <c r="K16" i="54"/>
  <c r="K17" i="54"/>
  <c r="K18" i="54"/>
  <c r="K19" i="54"/>
  <c r="K20" i="54"/>
  <c r="D16" i="54"/>
  <c r="K22" i="54"/>
  <c r="K23" i="54"/>
  <c r="CD23" i="54"/>
  <c r="CD45" i="54"/>
  <c r="CD94" i="54"/>
  <c r="K24" i="54"/>
  <c r="K25" i="54"/>
  <c r="K26" i="54"/>
  <c r="K27" i="54"/>
  <c r="K28" i="54"/>
  <c r="D28" i="54"/>
  <c r="K29" i="54"/>
  <c r="K30" i="54"/>
  <c r="K31" i="54"/>
  <c r="F32" i="54"/>
  <c r="G32" i="54"/>
  <c r="H32" i="54"/>
  <c r="I32" i="54"/>
  <c r="J32" i="54"/>
  <c r="K32" i="54"/>
  <c r="K33" i="54"/>
  <c r="F34" i="54"/>
  <c r="G34" i="54"/>
  <c r="H34" i="54"/>
  <c r="I34" i="54"/>
  <c r="J34" i="54"/>
  <c r="K34" i="54"/>
  <c r="K35" i="54"/>
  <c r="D35" i="54"/>
  <c r="K36" i="54"/>
  <c r="K37" i="54"/>
  <c r="K38" i="54"/>
  <c r="K39" i="54"/>
  <c r="F40" i="54"/>
  <c r="G40" i="54"/>
  <c r="H40" i="54"/>
  <c r="I40" i="54"/>
  <c r="J40" i="54"/>
  <c r="K40" i="54"/>
  <c r="K41" i="54"/>
  <c r="F42" i="54"/>
  <c r="G42" i="54"/>
  <c r="H42" i="54"/>
  <c r="I42" i="54"/>
  <c r="J42" i="54"/>
  <c r="K42" i="54"/>
  <c r="K43" i="54"/>
  <c r="F44" i="54"/>
  <c r="G44" i="54"/>
  <c r="H44" i="54"/>
  <c r="I44" i="54"/>
  <c r="J44" i="54"/>
  <c r="K44" i="54"/>
  <c r="K45" i="54"/>
  <c r="F46" i="54"/>
  <c r="G46" i="54"/>
  <c r="H46" i="54"/>
  <c r="I46" i="54"/>
  <c r="J46" i="54"/>
  <c r="K46" i="54"/>
  <c r="K47" i="54"/>
  <c r="K48" i="54"/>
  <c r="K49" i="54"/>
  <c r="K50" i="54"/>
  <c r="K51" i="54"/>
  <c r="D51" i="54"/>
  <c r="F52" i="54"/>
  <c r="G52" i="54"/>
  <c r="H52" i="54"/>
  <c r="I52" i="54"/>
  <c r="J52" i="54"/>
  <c r="K52" i="54"/>
  <c r="K53" i="54"/>
  <c r="K54" i="54"/>
  <c r="F55" i="54"/>
  <c r="G55" i="54"/>
  <c r="H55" i="54"/>
  <c r="I55" i="54"/>
  <c r="J55" i="54"/>
  <c r="K55" i="54"/>
  <c r="K56" i="54"/>
  <c r="F57" i="54"/>
  <c r="G57" i="54"/>
  <c r="H57" i="54"/>
  <c r="I57" i="54"/>
  <c r="J57" i="54"/>
  <c r="K57" i="54"/>
  <c r="F58" i="54"/>
  <c r="G58" i="54"/>
  <c r="H58" i="54"/>
  <c r="I58" i="54"/>
  <c r="J58" i="54"/>
  <c r="K58" i="54"/>
  <c r="K59" i="54"/>
  <c r="K62" i="54"/>
  <c r="K63" i="54"/>
  <c r="K64" i="54"/>
  <c r="D64" i="54"/>
  <c r="K65" i="54"/>
  <c r="D65" i="54"/>
  <c r="J74" i="54"/>
  <c r="K66" i="54"/>
  <c r="K67" i="54"/>
  <c r="K68" i="54"/>
  <c r="K69" i="54"/>
  <c r="K70" i="54"/>
  <c r="K71" i="54"/>
  <c r="K72" i="54"/>
  <c r="R74" i="54"/>
  <c r="S74" i="54"/>
  <c r="T74" i="54"/>
  <c r="U74" i="54"/>
  <c r="V74" i="54"/>
  <c r="W74" i="54"/>
  <c r="X74" i="54"/>
  <c r="Y74" i="54"/>
  <c r="Z74" i="54"/>
  <c r="AA74" i="54"/>
  <c r="AB74" i="54"/>
  <c r="AC74" i="54"/>
  <c r="AJ74" i="54"/>
  <c r="AK74" i="54"/>
  <c r="AL74" i="54"/>
  <c r="AM74" i="54"/>
  <c r="AN74" i="54"/>
  <c r="AO74" i="54"/>
  <c r="K90" i="54"/>
  <c r="D90" i="54"/>
  <c r="H92" i="54"/>
  <c r="I92" i="54"/>
  <c r="J92" i="54"/>
  <c r="K91" i="54"/>
  <c r="D91" i="54"/>
  <c r="G92" i="54"/>
  <c r="F92" i="54"/>
  <c r="K92" i="54"/>
  <c r="BT94" i="54"/>
  <c r="BU94" i="54"/>
  <c r="BV94" i="54"/>
  <c r="BW94" i="54"/>
  <c r="BX94" i="54"/>
  <c r="BY94" i="54"/>
  <c r="BZ94" i="54"/>
  <c r="CA94" i="54"/>
  <c r="CB94" i="54"/>
  <c r="CC94" i="54"/>
  <c r="CF94" i="54"/>
  <c r="CG94" i="54"/>
  <c r="D92" i="54"/>
  <c r="D43" i="54"/>
  <c r="D38" i="54"/>
  <c r="D34" i="54"/>
  <c r="D30" i="54"/>
  <c r="D25" i="54"/>
  <c r="D17" i="54"/>
  <c r="D13" i="54"/>
  <c r="H11" i="54"/>
  <c r="G60" i="54"/>
  <c r="D53" i="54"/>
  <c r="D39" i="54"/>
  <c r="D18" i="54"/>
  <c r="D70" i="54"/>
  <c r="D48" i="54"/>
  <c r="D26" i="54"/>
  <c r="I60" i="54"/>
  <c r="I11" i="54"/>
  <c r="I20" i="54"/>
  <c r="I93" i="54"/>
  <c r="D71" i="54"/>
  <c r="D54" i="54"/>
  <c r="D33" i="54"/>
  <c r="D27" i="54"/>
  <c r="D22" i="54"/>
  <c r="D19" i="54"/>
  <c r="G11" i="54"/>
  <c r="G20" i="54"/>
  <c r="G93" i="54"/>
  <c r="I74" i="54"/>
  <c r="G74" i="54"/>
  <c r="D62" i="54"/>
  <c r="D49" i="54"/>
  <c r="E32" i="54"/>
  <c r="J20" i="54"/>
  <c r="I94" i="54"/>
  <c r="D8" i="54"/>
  <c r="D7" i="54"/>
  <c r="D73" i="54"/>
  <c r="D72" i="54"/>
  <c r="D56" i="54"/>
  <c r="D50" i="54"/>
  <c r="D41" i="54"/>
  <c r="D23" i="54"/>
  <c r="K11" i="54"/>
  <c r="D68" i="54"/>
  <c r="D63" i="54"/>
  <c r="D37" i="54"/>
  <c r="D29" i="54"/>
  <c r="H20" i="54"/>
  <c r="D9" i="54"/>
  <c r="D59" i="54"/>
  <c r="D47" i="54"/>
  <c r="D45" i="54"/>
  <c r="D36" i="54"/>
  <c r="D24" i="54"/>
  <c r="D15" i="54"/>
  <c r="F11" i="54"/>
  <c r="D6" i="54"/>
  <c r="D31" i="54"/>
  <c r="F20" i="54"/>
  <c r="D14" i="54"/>
  <c r="X94" i="54"/>
  <c r="D69" i="54"/>
  <c r="J60" i="54"/>
  <c r="R94" i="54"/>
  <c r="E34" i="54"/>
  <c r="D44" i="54"/>
  <c r="E67" i="58"/>
  <c r="CE67" i="58"/>
  <c r="D67" i="58"/>
  <c r="D55" i="58"/>
  <c r="D46" i="58"/>
  <c r="E55" i="58"/>
  <c r="D52" i="58"/>
  <c r="E42" i="58"/>
  <c r="D40" i="58"/>
  <c r="J93" i="54"/>
  <c r="J94" i="54"/>
  <c r="D58" i="54"/>
  <c r="E58" i="54"/>
  <c r="D57" i="54"/>
  <c r="E57" i="54"/>
  <c r="D55" i="54"/>
  <c r="E55" i="54"/>
  <c r="D52" i="54"/>
  <c r="E52" i="54"/>
  <c r="D46" i="54"/>
  <c r="E46" i="54"/>
  <c r="E44" i="54"/>
  <c r="E42" i="54"/>
  <c r="F60" i="54"/>
  <c r="AJ94" i="54"/>
  <c r="D42" i="54"/>
  <c r="H60" i="54"/>
  <c r="K60" i="54"/>
  <c r="K93" i="54"/>
  <c r="E40" i="54"/>
  <c r="D40" i="54"/>
  <c r="D32" i="54"/>
  <c r="K74" i="54"/>
  <c r="D67" i="54"/>
  <c r="H74" i="54"/>
  <c r="D66" i="54"/>
  <c r="F74" i="54"/>
  <c r="E70" i="58"/>
  <c r="CE70" i="58"/>
  <c r="E52" i="58"/>
  <c r="E35" i="58"/>
  <c r="CE35" i="58"/>
  <c r="D18" i="58"/>
  <c r="D7" i="58"/>
  <c r="AJ94" i="58"/>
  <c r="F92" i="58"/>
  <c r="E90" i="58"/>
  <c r="E56" i="58"/>
  <c r="CE56" i="58"/>
  <c r="E32" i="58"/>
  <c r="D91" i="58"/>
  <c r="D92" i="58"/>
  <c r="D11" i="54"/>
  <c r="D20" i="54"/>
  <c r="G94" i="54"/>
  <c r="E92" i="54"/>
  <c r="H93" i="54"/>
  <c r="F94" i="54"/>
  <c r="F93" i="54"/>
  <c r="E20" i="54"/>
  <c r="E11" i="54"/>
  <c r="E60" i="54"/>
  <c r="E93" i="54"/>
  <c r="H94" i="54"/>
  <c r="K94" i="54"/>
  <c r="D60" i="54"/>
  <c r="D93" i="54"/>
  <c r="D74" i="54"/>
  <c r="CE90" i="58"/>
  <c r="E92" i="58"/>
  <c r="E74" i="54"/>
  <c r="E94" i="54"/>
  <c r="D94" i="54"/>
  <c r="I60" i="58"/>
  <c r="I94" i="58"/>
  <c r="J94" i="58"/>
  <c r="J93" i="58"/>
  <c r="CE22" i="58"/>
  <c r="H94" i="58"/>
  <c r="H93" i="58"/>
  <c r="CE6" i="58"/>
  <c r="K94" i="58"/>
  <c r="K93" i="58"/>
  <c r="G60" i="58"/>
  <c r="D71" i="58"/>
  <c r="D69" i="58"/>
  <c r="D73" i="58"/>
  <c r="D74" i="58"/>
  <c r="D50" i="58"/>
  <c r="D19" i="58"/>
  <c r="E13" i="58"/>
  <c r="G11" i="58"/>
  <c r="E66" i="58"/>
  <c r="CE66" i="58"/>
  <c r="E51" i="58"/>
  <c r="CE51" i="58"/>
  <c r="E28" i="58"/>
  <c r="CE28" i="58"/>
  <c r="F74" i="58"/>
  <c r="G74" i="58"/>
  <c r="D59" i="58"/>
  <c r="E58" i="58"/>
  <c r="E45" i="58"/>
  <c r="CE45" i="58"/>
  <c r="D17" i="58"/>
  <c r="D20" i="58"/>
  <c r="D57" i="58"/>
  <c r="D36" i="58"/>
  <c r="D6" i="58"/>
  <c r="D11" i="58"/>
  <c r="D44" i="58"/>
  <c r="E33" i="58"/>
  <c r="CE33" i="58"/>
  <c r="D29" i="58"/>
  <c r="D34" i="58"/>
  <c r="D60" i="58"/>
  <c r="E16" i="58"/>
  <c r="CE16" i="58"/>
  <c r="F11" i="58"/>
  <c r="E7" i="58"/>
  <c r="CE7" i="58"/>
  <c r="E30" i="58"/>
  <c r="CE30" i="58"/>
  <c r="G20" i="58"/>
  <c r="I93" i="58"/>
  <c r="E62" i="58"/>
  <c r="E88" i="58"/>
  <c r="CE62" i="58"/>
  <c r="E74" i="58"/>
  <c r="E20" i="58"/>
  <c r="CE13" i="58"/>
  <c r="CE94" i="58"/>
  <c r="F93" i="58"/>
  <c r="F94" i="58"/>
  <c r="E60" i="58"/>
  <c r="E11" i="58"/>
  <c r="G93" i="58"/>
  <c r="G94" i="58"/>
  <c r="D93" i="58"/>
  <c r="D94" i="58"/>
  <c r="E94" i="58"/>
  <c r="E93" i="58"/>
</calcChain>
</file>

<file path=xl/sharedStrings.xml><?xml version="1.0" encoding="utf-8"?>
<sst xmlns="http://schemas.openxmlformats.org/spreadsheetml/2006/main" count="536" uniqueCount="146">
  <si>
    <t>I</t>
  </si>
  <si>
    <t>II</t>
  </si>
  <si>
    <t>III</t>
  </si>
  <si>
    <t>IV</t>
  </si>
  <si>
    <t>V</t>
  </si>
  <si>
    <t>VI</t>
  </si>
  <si>
    <t>PWS</t>
  </si>
  <si>
    <t>E/Z</t>
  </si>
  <si>
    <t>Wk</t>
  </si>
  <si>
    <t>VII</t>
  </si>
  <si>
    <t>VIII</t>
  </si>
  <si>
    <t>IX</t>
  </si>
  <si>
    <t>X</t>
  </si>
  <si>
    <t>ECTS</t>
  </si>
  <si>
    <t>ECTS 2</t>
  </si>
  <si>
    <t>Konsult</t>
  </si>
  <si>
    <t>Zo/E</t>
  </si>
  <si>
    <t>Zo</t>
  </si>
  <si>
    <t>Z</t>
  </si>
  <si>
    <t xml:space="preserve">Zo </t>
  </si>
  <si>
    <t xml:space="preserve">E </t>
  </si>
  <si>
    <t>Lab/ Sem/Pr</t>
  </si>
  <si>
    <t>Lab/ Sem/ Pr</t>
  </si>
  <si>
    <t>Ćw/ War</t>
  </si>
  <si>
    <t>E</t>
  </si>
  <si>
    <t xml:space="preserve">Psychologia nieprzystosowania społecznego/Psychology of Social Maladjustment </t>
  </si>
  <si>
    <t>Zaburzenia zachowania i emocji u dzieci i młodzieży</t>
  </si>
  <si>
    <t>Diagnoza neuropsychologiczna</t>
  </si>
  <si>
    <t>Diagnoza funkcjonowania intelektualnego</t>
  </si>
  <si>
    <t>Zasady opiniowania w psychologii 
klinicznej w różnych okresach rozwojowych</t>
  </si>
  <si>
    <t>Trening interpersonalny</t>
  </si>
  <si>
    <t>Elementy prawa dla psychologów</t>
  </si>
  <si>
    <t>Rozmowa kliniczna</t>
  </si>
  <si>
    <t>Zaburzenia rozwoju psychicznego u dzieci, młodzieży i dorosłych</t>
  </si>
  <si>
    <t>Psychologia zdrowia i jakości życia</t>
  </si>
  <si>
    <t xml:space="preserve">Społeczne, kulturowe i cywilizacyjne zagrożenia zdrowia psychicznego w cyklu życia </t>
  </si>
  <si>
    <t xml:space="preserve">Stres, radzenie sobie ze stresem, zaburzenia spowodowane stresem </t>
  </si>
  <si>
    <t xml:space="preserve">Patologie społeczne </t>
  </si>
  <si>
    <t>Systemowe ujęcie rodziny</t>
  </si>
  <si>
    <t xml:space="preserve">
Patologie społeczne</t>
  </si>
  <si>
    <t>Diagnoza systemu rodzinnego</t>
  </si>
  <si>
    <t xml:space="preserve">
Rozmowa kliniczna</t>
  </si>
  <si>
    <t>Dysfunkcje i patologie w rodzinie</t>
  </si>
  <si>
    <t>Dylematy psychologiczne w pracy z rodziną</t>
  </si>
  <si>
    <t>Poradnictwo i Psychoterapia małżeńska i rodzinna</t>
  </si>
  <si>
    <t xml:space="preserve">Rodzina z osobą chorą i z niepełnosprawnością    </t>
  </si>
  <si>
    <t>Interwencja kryzysowa w rodzinie</t>
  </si>
  <si>
    <t>Formy pracy psychoprofilaktycznej</t>
  </si>
  <si>
    <t>Psychologia międzykulturowa</t>
  </si>
  <si>
    <t xml:space="preserve">Zo/E </t>
  </si>
  <si>
    <t>Język obcy</t>
  </si>
  <si>
    <t>Technologia informacyjna</t>
  </si>
  <si>
    <t>Wychowanie fizyczne</t>
  </si>
  <si>
    <t>BHP</t>
  </si>
  <si>
    <t xml:space="preserve">Prawo ochrony własności intelektualnej </t>
  </si>
  <si>
    <t>Suma godzin</t>
  </si>
  <si>
    <t>Filozofia</t>
  </si>
  <si>
    <t>Wprowadzenie do pedagogiki</t>
  </si>
  <si>
    <t>Socjologia ogólna</t>
  </si>
  <si>
    <t>Logika</t>
  </si>
  <si>
    <t>Biomedyczne podstawy zachowań ludzkich</t>
  </si>
  <si>
    <t>Pierwsza pomoc</t>
  </si>
  <si>
    <t>Psychiatria</t>
  </si>
  <si>
    <t>Wprowadzenie do psychologii</t>
  </si>
  <si>
    <t>Historia myśli psychologicznej</t>
  </si>
  <si>
    <t>Podstawy metodologii badań psychologicznych</t>
  </si>
  <si>
    <t>Wprowadzenie do biopsychologii</t>
  </si>
  <si>
    <t xml:space="preserve">Mózgowe mechanizmy funkcji umysłowych </t>
  </si>
  <si>
    <t>Psychologia procesów poznawczych</t>
  </si>
  <si>
    <t>Psychologia emocji i motywacji</t>
  </si>
  <si>
    <t xml:space="preserve">Analiza statystyczna w badaniach psychologicznych </t>
  </si>
  <si>
    <t>Psychologia twórczości</t>
  </si>
  <si>
    <t>Psychologia rozwoju dzieci i młodzieży</t>
  </si>
  <si>
    <t>Psychologia rozwoju człowieka dorosłego</t>
  </si>
  <si>
    <t>Klasyczne teorie osobowości</t>
  </si>
  <si>
    <t>Współczesne teorie osobowości</t>
  </si>
  <si>
    <t>Pamięć i uczenie się</t>
  </si>
  <si>
    <t>Psychologia społeczna</t>
  </si>
  <si>
    <t>Psychologia zdrowia</t>
  </si>
  <si>
    <t>Edukacja emocjonalna</t>
  </si>
  <si>
    <t>Psychopatologia</t>
  </si>
  <si>
    <t>Psychologia różnic indywidualnych</t>
  </si>
  <si>
    <t>Psychologia komunikacji</t>
  </si>
  <si>
    <t>Diagnoza psychologiczna</t>
  </si>
  <si>
    <t>Pomoc psychologiczna dzieciom i młodzieży</t>
  </si>
  <si>
    <t>Pomoc psychologiczna dorosłym</t>
  </si>
  <si>
    <t>Psychologia kliniczna dzieci i młodzieży</t>
  </si>
  <si>
    <t>Psychologia kliniczna dorosłych</t>
  </si>
  <si>
    <t>Mechanizmy stresu i radzenia sobie ze stresem</t>
  </si>
  <si>
    <t>Podstawy neuropsychologii</t>
  </si>
  <si>
    <t>Psychologia nieprzystosowania społecznego</t>
  </si>
  <si>
    <t>Psychologia uzależnień</t>
  </si>
  <si>
    <t>Arteterapia</t>
  </si>
  <si>
    <t>Praca z grupą</t>
  </si>
  <si>
    <t>Negocjacje i mediacje</t>
  </si>
  <si>
    <t>Psychologia pozytywna</t>
  </si>
  <si>
    <t>Psychologia pracy organizacji i zarządzania</t>
  </si>
  <si>
    <t>Etyka zawodu psychologa</t>
  </si>
  <si>
    <t>Etyka rodzinna</t>
  </si>
  <si>
    <t xml:space="preserve"> Suma godzin</t>
  </si>
  <si>
    <t>D1. MODUŁ KSZTAŁCENIA PRAKTYCZNEGO - SPECJALNOŚĆ PSYCHOLOGIA KLINICZNA</t>
  </si>
  <si>
    <t xml:space="preserve">D2. MODUŁ KSZTAŁCENIA PRAKTYCZNEGO - SPECJALNOŚĆ PSYCHOLOGIA RODZINY </t>
  </si>
  <si>
    <t xml:space="preserve">Suma godzin </t>
  </si>
  <si>
    <t>Seminarium magisterskie</t>
  </si>
  <si>
    <t>Praktyka zawodowa</t>
  </si>
  <si>
    <t>Suma godzin A+B+C</t>
  </si>
  <si>
    <t>Suma godzin ogółem specjalność A+B+C+D+E</t>
  </si>
  <si>
    <r>
      <t xml:space="preserve">Legenda: </t>
    </r>
    <r>
      <rPr>
        <sz val="10"/>
        <rFont val="Calibri"/>
        <family val="2"/>
        <charset val="238"/>
      </rPr>
      <t>Wk - wykłady, Konw - konwersatoria, Sem - seminarium, Ćw - ćwiczenia audytoryjne, Lab - ćwiczenia laboratoryjne, War- ćwiczenia warsztatowe, Konsult - konsultacje, PWS - praca własna studenta, E/Z - egazamin/zaliczenie</t>
    </r>
  </si>
  <si>
    <t>A. MODUŁ KSZTAŁCENIA OGÓLNEGO</t>
  </si>
  <si>
    <t>B. MODUŁ KSZTAŁCENIA PODSTAWOWEGO</t>
  </si>
  <si>
    <t>C. MODUŁ KSZTAŁCENIA PRAKTYCZNEGO</t>
  </si>
  <si>
    <t>Egzamin /zalicz.   po sem.</t>
  </si>
  <si>
    <t>Ogółem</t>
  </si>
  <si>
    <t>Suma bez PWS</t>
  </si>
  <si>
    <t>Godziny zajęć</t>
  </si>
  <si>
    <t>w tym:</t>
  </si>
  <si>
    <t>I zima</t>
  </si>
  <si>
    <t>II lato</t>
  </si>
  <si>
    <t>III zima</t>
  </si>
  <si>
    <t>IV lato</t>
  </si>
  <si>
    <t>V zima</t>
  </si>
  <si>
    <t>VI lato</t>
  </si>
  <si>
    <t>Rozkład zajęć w semestrze</t>
  </si>
  <si>
    <t>VII zima</t>
  </si>
  <si>
    <t>VIII lato</t>
  </si>
  <si>
    <t>IX zima</t>
  </si>
  <si>
    <t>X lato</t>
  </si>
  <si>
    <t>zw. z praktycznym przygotowaniem zawodowym</t>
  </si>
  <si>
    <t>zaj. do wyboru</t>
  </si>
  <si>
    <t>Przedmiot</t>
  </si>
  <si>
    <t>Lp.</t>
  </si>
  <si>
    <t>Egzamin /zalicz.   po sem</t>
  </si>
  <si>
    <t xml:space="preserve">III zima </t>
  </si>
  <si>
    <t>Mózgowe mechanizmy funkcji umysłowych</t>
  </si>
  <si>
    <t>Analiza statystyczna w badaniach psychologicznych</t>
  </si>
  <si>
    <t xml:space="preserve">Diagnoza psychologiczna  </t>
  </si>
  <si>
    <t xml:space="preserve">Podstawy neuropsychologii </t>
  </si>
  <si>
    <t xml:space="preserve">Negocjacje i mediacje </t>
  </si>
  <si>
    <t>D2. MODUŁ KSZTAŁCENIA PRAKTYCZNEGO - SPECJALNOŚĆ PSYCHOLOGIA RODZINY</t>
  </si>
  <si>
    <t>Suma godzin sp. kliniczna A+B+C+D+E</t>
  </si>
  <si>
    <r>
      <rPr>
        <b/>
        <sz val="10"/>
        <rFont val="Calibri"/>
        <family val="2"/>
        <charset val="238"/>
      </rPr>
      <t xml:space="preserve">Legenda: </t>
    </r>
    <r>
      <rPr>
        <sz val="10"/>
        <rFont val="Calibri"/>
        <family val="2"/>
        <charset val="238"/>
      </rPr>
      <t>Wk - wykłady, Konw - konwersatoria, Sem - seminarium, Ćw - ćwiczenia audytoryjne, Lab - ćwiczenia laboratoryjne, War- ćwiczenia warsztatowe, Konsult - konsultacje, PWS - praca własna studenta, E/Z - egazamin/zaliczenie</t>
    </r>
  </si>
  <si>
    <t>E. MODUŁ KSZTAŁCENIA PRAKTYCZNEGO</t>
  </si>
  <si>
    <t>Psychologia narracyjna w terapii i praktyce psychologicznej</t>
  </si>
  <si>
    <t xml:space="preserve"> C. MODUŁ KSZTAŁCENIA PRAKTYCZNEGO</t>
  </si>
  <si>
    <t>bezpośr. udział</t>
  </si>
  <si>
    <t>zajęcia z dziedziny nauk humanistycznych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</si>
</sst>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zł&quot;_-;\-* #,##0.00\ &quot;zł&quot;_-;_-* &quot;-&quot;??\ &quot;zł&quot;_-;_-@_-"/>
    <numFmt numFmtId="43" formatCode="_-* #,##0.00\ _z_ł_-;\-* #,##0.00\ _z_ł_-;_-* &quot;-&quot;??\ _z_ł_-;_-@_-"/>
  </numFmts>
  <fonts count="22">
    <font>
      <sz val="10"/>
      <name val="Arial CE"/>
      <charset val="238"/>
    </font>
    <font>
      <b/>
      <sz val="10"/>
      <name val="Arial CE"/>
      <family val="2"/>
      <charset val="238"/>
    </font>
    <font>
      <b/>
      <sz val="10"/>
      <name val="Garamond"/>
      <family val="1"/>
    </font>
    <font>
      <sz val="10"/>
      <name val="Arial CE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sz val="10"/>
      <color indexed="10"/>
      <name val="Arial CE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9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0"/>
      <name val="Calibri"/>
      <family val="2"/>
      <charset val="238"/>
    </font>
    <font>
      <sz val="12"/>
      <color indexed="10"/>
      <name val="Calibri"/>
      <family val="2"/>
      <charset val="238"/>
    </font>
    <font>
      <sz val="11"/>
      <color theme="1"/>
      <name val="Czcionka tekstu podstawowego"/>
      <family val="2"/>
      <charset val="238"/>
    </font>
    <font>
      <sz val="10"/>
      <color rgb="FFFF0000"/>
      <name val="Calibri"/>
      <family val="2"/>
      <charset val="238"/>
    </font>
    <font>
      <b/>
      <sz val="11"/>
      <color rgb="FF000000"/>
      <name val="Times New Roman"/>
      <family val="1"/>
      <charset val="238"/>
    </font>
    <font>
      <sz val="12"/>
      <name val="Calibri"/>
      <family val="2"/>
      <charset val="238"/>
      <scheme val="minor"/>
    </font>
    <font>
      <sz val="10"/>
      <color rgb="FFFF0000"/>
      <name val="Arial CE"/>
      <charset val="238"/>
    </font>
    <font>
      <b/>
      <sz val="12"/>
      <name val="Arial CE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8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5">
    <xf numFmtId="0" fontId="0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</cellStyleXfs>
  <cellXfs count="37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0" fillId="0" borderId="3" xfId="0" applyBorder="1"/>
    <xf numFmtId="0" fontId="1" fillId="0" borderId="4" xfId="0" applyFont="1" applyBorder="1" applyAlignment="1">
      <alignment horizontal="left" vertical="center"/>
    </xf>
    <xf numFmtId="0" fontId="8" fillId="0" borderId="0" xfId="0" applyFont="1"/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/>
    <xf numFmtId="0" fontId="13" fillId="0" borderId="0" xfId="0" applyFont="1"/>
    <xf numFmtId="0" fontId="14" fillId="0" borderId="0" xfId="0" applyFont="1"/>
    <xf numFmtId="0" fontId="14" fillId="0" borderId="2" xfId="0" applyFont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  <xf numFmtId="0" fontId="9" fillId="3" borderId="9" xfId="22" applyNumberFormat="1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3" borderId="7" xfId="22" applyNumberFormat="1" applyFont="1" applyFill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3" borderId="5" xfId="22" applyNumberFormat="1" applyFont="1" applyFill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3" borderId="35" xfId="22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9" fillId="0" borderId="43" xfId="0" applyFont="1" applyBorder="1"/>
    <xf numFmtId="0" fontId="15" fillId="0" borderId="2" xfId="0" applyFont="1" applyBorder="1" applyAlignment="1">
      <alignment horizontal="center"/>
    </xf>
    <xf numFmtId="0" fontId="13" fillId="0" borderId="23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0" fontId="14" fillId="8" borderId="2" xfId="0" applyFont="1" applyFill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 wrapText="1"/>
    </xf>
    <xf numFmtId="0" fontId="14" fillId="0" borderId="51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1" fillId="0" borderId="49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0" borderId="51" xfId="0" applyFont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16" fontId="9" fillId="0" borderId="0" xfId="0" applyNumberFormat="1" applyFont="1"/>
    <xf numFmtId="0" fontId="10" fillId="0" borderId="49" xfId="0" applyFont="1" applyBorder="1" applyAlignment="1">
      <alignment horizontal="center" vertical="center"/>
    </xf>
    <xf numFmtId="0" fontId="9" fillId="8" borderId="9" xfId="0" applyFont="1" applyFill="1" applyBorder="1" applyAlignment="1">
      <alignment horizontal="center" vertical="center"/>
    </xf>
    <xf numFmtId="0" fontId="9" fillId="8" borderId="10" xfId="0" applyFont="1" applyFill="1" applyBorder="1" applyAlignment="1">
      <alignment horizontal="center" vertical="center"/>
    </xf>
    <xf numFmtId="0" fontId="9" fillId="8" borderId="27" xfId="0" applyFont="1" applyFill="1" applyBorder="1" applyAlignment="1">
      <alignment horizontal="center" vertical="center"/>
    </xf>
    <xf numFmtId="0" fontId="13" fillId="0" borderId="41" xfId="0" applyFont="1" applyBorder="1" applyAlignment="1">
      <alignment horizontal="left" vertical="center" wrapText="1"/>
    </xf>
    <xf numFmtId="0" fontId="9" fillId="3" borderId="33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28" xfId="22" applyNumberFormat="1" applyFont="1" applyFill="1" applyBorder="1" applyAlignment="1">
      <alignment horizontal="center" vertical="center"/>
    </xf>
    <xf numFmtId="0" fontId="9" fillId="3" borderId="30" xfId="22" applyNumberFormat="1" applyFont="1" applyFill="1" applyBorder="1" applyAlignment="1">
      <alignment horizontal="center" vertical="center"/>
    </xf>
    <xf numFmtId="0" fontId="9" fillId="3" borderId="34" xfId="0" applyFont="1" applyFill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" fillId="0" borderId="50" xfId="0" applyFont="1" applyBorder="1" applyAlignment="1">
      <alignment horizontal="left" vertical="center"/>
    </xf>
    <xf numFmtId="0" fontId="13" fillId="0" borderId="50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3" borderId="33" xfId="22" applyNumberFormat="1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10" fillId="3" borderId="59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4" fillId="0" borderId="61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4" fillId="5" borderId="23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9" fillId="0" borderId="65" xfId="0" applyFont="1" applyBorder="1" applyAlignment="1">
      <alignment horizontal="center" vertical="center"/>
    </xf>
    <xf numFmtId="0" fontId="10" fillId="0" borderId="47" xfId="22" applyNumberFormat="1" applyFont="1" applyBorder="1" applyAlignment="1">
      <alignment horizontal="center" vertical="center"/>
    </xf>
    <xf numFmtId="0" fontId="9" fillId="3" borderId="25" xfId="22" applyNumberFormat="1" applyFont="1" applyFill="1" applyBorder="1" applyAlignment="1">
      <alignment horizontal="center" vertical="center"/>
    </xf>
    <xf numFmtId="0" fontId="14" fillId="4" borderId="4" xfId="22" applyNumberFormat="1" applyFont="1" applyFill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9" fontId="7" fillId="0" borderId="0" xfId="0" applyNumberFormat="1" applyFont="1"/>
    <xf numFmtId="0" fontId="18" fillId="0" borderId="0" xfId="0" applyFont="1" applyAlignment="1">
      <alignment horizontal="center" vertical="center"/>
    </xf>
    <xf numFmtId="0" fontId="14" fillId="5" borderId="67" xfId="0" applyFont="1" applyFill="1" applyBorder="1" applyAlignment="1">
      <alignment horizontal="center" vertical="center"/>
    </xf>
    <xf numFmtId="0" fontId="14" fillId="5" borderId="66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22" xfId="0" applyFont="1" applyFill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14" fillId="0" borderId="68" xfId="0" applyFont="1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19" fillId="0" borderId="31" xfId="0" applyFont="1" applyFill="1" applyBorder="1" applyAlignment="1">
      <alignment vertical="center"/>
    </xf>
    <xf numFmtId="0" fontId="19" fillId="0" borderId="26" xfId="0" applyFont="1" applyFill="1" applyBorder="1" applyAlignment="1">
      <alignment vertical="center" wrapText="1"/>
    </xf>
    <xf numFmtId="0" fontId="19" fillId="0" borderId="26" xfId="0" applyFont="1" applyFill="1" applyBorder="1" applyAlignment="1">
      <alignment vertical="center"/>
    </xf>
    <xf numFmtId="0" fontId="14" fillId="10" borderId="23" xfId="0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7" fillId="0" borderId="0" xfId="0" applyFont="1"/>
    <xf numFmtId="0" fontId="20" fillId="0" borderId="0" xfId="0" applyFont="1"/>
    <xf numFmtId="0" fontId="14" fillId="5" borderId="70" xfId="0" applyFont="1" applyFill="1" applyBorder="1" applyAlignment="1">
      <alignment horizontal="center" vertical="center"/>
    </xf>
    <xf numFmtId="0" fontId="14" fillId="5" borderId="55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4" fillId="10" borderId="3" xfId="0" applyFont="1" applyFill="1" applyBorder="1" applyAlignment="1">
      <alignment horizontal="center" vertical="center"/>
    </xf>
    <xf numFmtId="0" fontId="0" fillId="0" borderId="0" xfId="0" applyFont="1"/>
    <xf numFmtId="0" fontId="14" fillId="10" borderId="66" xfId="0" applyFont="1" applyFill="1" applyBorder="1" applyAlignment="1">
      <alignment horizontal="center" vertical="center"/>
    </xf>
    <xf numFmtId="0" fontId="14" fillId="10" borderId="70" xfId="0" applyFont="1" applyFill="1" applyBorder="1" applyAlignment="1">
      <alignment horizontal="center" vertical="center"/>
    </xf>
    <xf numFmtId="0" fontId="14" fillId="10" borderId="55" xfId="0" applyFont="1" applyFill="1" applyBorder="1" applyAlignment="1">
      <alignment horizontal="center" vertical="center"/>
    </xf>
    <xf numFmtId="0" fontId="12" fillId="10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9" fillId="4" borderId="23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2" xfId="22" applyNumberFormat="1" applyFont="1" applyBorder="1" applyAlignment="1">
      <alignment horizontal="center" vertical="center"/>
    </xf>
    <xf numFmtId="0" fontId="9" fillId="4" borderId="50" xfId="0" applyFont="1" applyFill="1" applyBorder="1" applyAlignment="1">
      <alignment horizontal="center" vertical="center" wrapText="1"/>
    </xf>
    <xf numFmtId="0" fontId="9" fillId="0" borderId="17" xfId="22" applyNumberFormat="1" applyFont="1" applyBorder="1" applyAlignment="1">
      <alignment horizontal="center" vertical="center"/>
    </xf>
    <xf numFmtId="0" fontId="9" fillId="4" borderId="64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0" fillId="9" borderId="0" xfId="0" applyFont="1" applyFill="1"/>
    <xf numFmtId="0" fontId="9" fillId="0" borderId="19" xfId="22" applyNumberFormat="1" applyFont="1" applyBorder="1" applyAlignment="1">
      <alignment horizontal="center" vertical="center"/>
    </xf>
    <xf numFmtId="0" fontId="9" fillId="4" borderId="61" xfId="0" applyFont="1" applyFill="1" applyBorder="1" applyAlignment="1">
      <alignment horizontal="center" vertical="center" wrapText="1"/>
    </xf>
    <xf numFmtId="0" fontId="9" fillId="4" borderId="56" xfId="22" applyNumberFormat="1" applyFont="1" applyFill="1" applyBorder="1" applyAlignment="1">
      <alignment horizontal="center" vertical="center"/>
    </xf>
    <xf numFmtId="0" fontId="9" fillId="4" borderId="57" xfId="22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19" fillId="0" borderId="26" xfId="0" applyFont="1" applyBorder="1" applyAlignment="1">
      <alignment wrapText="1"/>
    </xf>
    <xf numFmtId="0" fontId="19" fillId="0" borderId="26" xfId="0" applyFont="1" applyFill="1" applyBorder="1" applyAlignment="1">
      <alignment wrapText="1"/>
    </xf>
    <xf numFmtId="0" fontId="19" fillId="0" borderId="26" xfId="0" applyFont="1" applyBorder="1" applyAlignment="1">
      <alignment vertical="center" wrapText="1"/>
    </xf>
    <xf numFmtId="0" fontId="19" fillId="0" borderId="26" xfId="0" applyFont="1" applyFill="1" applyBorder="1" applyAlignment="1">
      <alignment horizontal="left" vertical="center" wrapText="1"/>
    </xf>
    <xf numFmtId="0" fontId="19" fillId="0" borderId="41" xfId="0" applyFont="1" applyFill="1" applyBorder="1" applyAlignment="1">
      <alignment horizontal="left" vertical="center" wrapText="1"/>
    </xf>
    <xf numFmtId="0" fontId="9" fillId="4" borderId="62" xfId="22" applyNumberFormat="1" applyFont="1" applyFill="1" applyBorder="1" applyAlignment="1">
      <alignment horizontal="center" vertical="center"/>
    </xf>
    <xf numFmtId="0" fontId="9" fillId="4" borderId="61" xfId="22" applyNumberFormat="1" applyFont="1" applyFill="1" applyBorder="1" applyAlignment="1">
      <alignment horizontal="center" vertical="center"/>
    </xf>
    <xf numFmtId="0" fontId="19" fillId="0" borderId="31" xfId="0" applyFont="1" applyBorder="1"/>
    <xf numFmtId="0" fontId="19" fillId="0" borderId="26" xfId="0" applyFont="1" applyBorder="1"/>
    <xf numFmtId="0" fontId="19" fillId="0" borderId="26" xfId="0" applyFont="1" applyBorder="1" applyAlignment="1">
      <alignment vertical="center"/>
    </xf>
    <xf numFmtId="0" fontId="19" fillId="0" borderId="41" xfId="0" applyFont="1" applyBorder="1" applyAlignment="1">
      <alignment vertical="center"/>
    </xf>
    <xf numFmtId="0" fontId="9" fillId="4" borderId="64" xfId="22" applyNumberFormat="1" applyFont="1" applyFill="1" applyBorder="1" applyAlignment="1">
      <alignment horizontal="center" vertical="center"/>
    </xf>
    <xf numFmtId="0" fontId="9" fillId="4" borderId="60" xfId="22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9" fillId="4" borderId="56" xfId="0" applyFont="1" applyFill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/>
    </xf>
    <xf numFmtId="0" fontId="9" fillId="0" borderId="71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4" fillId="10" borderId="76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19" fillId="0" borderId="37" xfId="0" applyFont="1" applyFill="1" applyBorder="1" applyAlignment="1">
      <alignment vertical="center" wrapText="1"/>
    </xf>
    <xf numFmtId="0" fontId="9" fillId="3" borderId="19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0" fillId="0" borderId="66" xfId="0" applyBorder="1"/>
    <xf numFmtId="0" fontId="19" fillId="0" borderId="23" xfId="0" applyFont="1" applyFill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55" xfId="22" applyNumberFormat="1" applyFont="1" applyBorder="1" applyAlignment="1">
      <alignment horizontal="center" vertical="center"/>
    </xf>
    <xf numFmtId="0" fontId="9" fillId="0" borderId="13" xfId="22" applyNumberFormat="1" applyFont="1" applyBorder="1" applyAlignment="1">
      <alignment horizontal="center" vertical="center"/>
    </xf>
    <xf numFmtId="0" fontId="9" fillId="0" borderId="22" xfId="22" applyNumberFormat="1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5" fillId="7" borderId="55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22" xfId="0" applyFont="1" applyFill="1" applyBorder="1" applyAlignment="1">
      <alignment horizontal="center" vertical="center"/>
    </xf>
    <xf numFmtId="0" fontId="14" fillId="0" borderId="67" xfId="0" applyFont="1" applyBorder="1" applyAlignment="1">
      <alignment horizontal="center" vertical="center" textRotation="90" wrapText="1"/>
    </xf>
    <xf numFmtId="0" fontId="14" fillId="0" borderId="66" xfId="0" applyFont="1" applyBorder="1" applyAlignment="1">
      <alignment horizontal="center" vertical="center" textRotation="90" wrapText="1"/>
    </xf>
    <xf numFmtId="0" fontId="14" fillId="0" borderId="3" xfId="0" applyFont="1" applyBorder="1" applyAlignment="1">
      <alignment horizontal="center" textRotation="90" wrapText="1"/>
    </xf>
    <xf numFmtId="0" fontId="14" fillId="0" borderId="72" xfId="0" applyFont="1" applyBorder="1" applyAlignment="1">
      <alignment horizontal="center" vertical="center" textRotation="90" wrapText="1"/>
    </xf>
    <xf numFmtId="0" fontId="14" fillId="0" borderId="0" xfId="0" applyFont="1" applyAlignment="1">
      <alignment horizontal="center" vertical="center" textRotation="90" wrapText="1"/>
    </xf>
    <xf numFmtId="0" fontId="9" fillId="0" borderId="0" xfId="0" applyFont="1" applyAlignment="1">
      <alignment horizontal="center" textRotation="90" wrapText="1"/>
    </xf>
    <xf numFmtId="0" fontId="14" fillId="0" borderId="55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0" fillId="0" borderId="13" xfId="0" applyFont="1" applyBorder="1"/>
    <xf numFmtId="0" fontId="0" fillId="0" borderId="22" xfId="0" applyFont="1" applyBorder="1"/>
    <xf numFmtId="0" fontId="14" fillId="8" borderId="55" xfId="0" applyFont="1" applyFill="1" applyBorder="1" applyAlignment="1">
      <alignment horizontal="center" vertical="center" wrapText="1"/>
    </xf>
    <xf numFmtId="0" fontId="14" fillId="8" borderId="13" xfId="0" applyFont="1" applyFill="1" applyBorder="1" applyAlignment="1">
      <alignment horizontal="center" vertical="center" wrapText="1"/>
    </xf>
    <xf numFmtId="0" fontId="14" fillId="8" borderId="22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5" fillId="7" borderId="7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textRotation="90" wrapText="1"/>
    </xf>
    <xf numFmtId="0" fontId="14" fillId="11" borderId="53" xfId="0" applyFont="1" applyFill="1" applyBorder="1" applyAlignment="1">
      <alignment horizontal="center" vertical="center" textRotation="90" wrapText="1"/>
    </xf>
    <xf numFmtId="0" fontId="14" fillId="11" borderId="59" xfId="0" applyFont="1" applyFill="1" applyBorder="1" applyAlignment="1">
      <alignment horizontal="center" vertical="center" textRotation="90" wrapText="1"/>
    </xf>
    <xf numFmtId="0" fontId="9" fillId="0" borderId="54" xfId="0" applyFont="1" applyBorder="1" applyAlignment="1">
      <alignment horizontal="center" textRotation="90" wrapText="1"/>
    </xf>
    <xf numFmtId="0" fontId="9" fillId="0" borderId="63" xfId="0" applyFont="1" applyBorder="1" applyAlignment="1">
      <alignment horizontal="center" textRotation="90" wrapText="1"/>
    </xf>
    <xf numFmtId="0" fontId="14" fillId="4" borderId="28" xfId="0" applyFont="1" applyFill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textRotation="90" wrapText="1"/>
    </xf>
    <xf numFmtId="0" fontId="11" fillId="0" borderId="55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0" fontId="14" fillId="3" borderId="53" xfId="0" applyFont="1" applyFill="1" applyBorder="1" applyAlignment="1">
      <alignment horizontal="center" vertical="center"/>
    </xf>
    <xf numFmtId="0" fontId="14" fillId="3" borderId="59" xfId="0" applyFont="1" applyFill="1" applyBorder="1" applyAlignment="1">
      <alignment horizontal="center" vertical="center"/>
    </xf>
    <xf numFmtId="0" fontId="14" fillId="3" borderId="36" xfId="0" applyFont="1" applyFill="1" applyBorder="1" applyAlignment="1">
      <alignment horizontal="center" vertical="center"/>
    </xf>
    <xf numFmtId="0" fontId="14" fillId="3" borderId="52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14" fillId="3" borderId="54" xfId="0" applyFont="1" applyFill="1" applyBorder="1" applyAlignment="1">
      <alignment horizontal="center" vertical="center"/>
    </xf>
    <xf numFmtId="0" fontId="14" fillId="3" borderId="63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9" fillId="0" borderId="75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50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73" xfId="0" applyFont="1" applyBorder="1" applyAlignment="1">
      <alignment horizontal="center" vertical="center" wrapText="1"/>
    </xf>
    <xf numFmtId="0" fontId="14" fillId="0" borderId="5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14" fillId="0" borderId="62" xfId="0" applyFont="1" applyBorder="1" applyAlignment="1">
      <alignment horizontal="center" vertical="center" wrapText="1"/>
    </xf>
    <xf numFmtId="0" fontId="14" fillId="0" borderId="72" xfId="0" applyFont="1" applyBorder="1" applyAlignment="1">
      <alignment horizontal="center" vertical="center" wrapText="1"/>
    </xf>
    <xf numFmtId="0" fontId="14" fillId="0" borderId="74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 textRotation="90" wrapText="1"/>
    </xf>
    <xf numFmtId="0" fontId="14" fillId="0" borderId="38" xfId="0" applyFont="1" applyBorder="1" applyAlignment="1">
      <alignment horizontal="center" textRotation="90" wrapText="1"/>
    </xf>
    <xf numFmtId="0" fontId="14" fillId="10" borderId="4" xfId="0" applyFont="1" applyFill="1" applyBorder="1" applyAlignment="1">
      <alignment horizontal="center" vertical="center" wrapText="1"/>
    </xf>
    <xf numFmtId="0" fontId="14" fillId="10" borderId="50" xfId="0" applyFont="1" applyFill="1" applyBorder="1" applyAlignment="1">
      <alignment horizontal="center" vertical="center" wrapText="1"/>
    </xf>
    <xf numFmtId="0" fontId="14" fillId="12" borderId="72" xfId="0" applyFont="1" applyFill="1" applyBorder="1" applyAlignment="1">
      <alignment horizontal="center" vertical="center" textRotation="90" wrapText="1"/>
    </xf>
    <xf numFmtId="0" fontId="14" fillId="12" borderId="0" xfId="0" applyFont="1" applyFill="1" applyAlignment="1">
      <alignment horizontal="center" vertical="center" textRotation="90" wrapText="1"/>
    </xf>
    <xf numFmtId="0" fontId="14" fillId="12" borderId="0" xfId="0" applyFont="1" applyFill="1" applyAlignment="1">
      <alignment horizontal="center" textRotation="90" wrapText="1"/>
    </xf>
    <xf numFmtId="0" fontId="9" fillId="12" borderId="0" xfId="0" applyFont="1" applyFill="1" applyAlignment="1">
      <alignment horizontal="center" textRotation="90" wrapText="1"/>
    </xf>
    <xf numFmtId="0" fontId="14" fillId="4" borderId="54" xfId="0" applyFont="1" applyFill="1" applyBorder="1" applyAlignment="1">
      <alignment horizontal="center" vertical="center" textRotation="90" wrapText="1"/>
    </xf>
    <xf numFmtId="0" fontId="9" fillId="0" borderId="0" xfId="0" applyFont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 textRotation="90" wrapText="1"/>
    </xf>
    <xf numFmtId="0" fontId="14" fillId="4" borderId="4" xfId="0" applyFont="1" applyFill="1" applyBorder="1" applyAlignment="1">
      <alignment horizontal="center" vertical="center" textRotation="90" wrapText="1"/>
    </xf>
    <xf numFmtId="0" fontId="14" fillId="4" borderId="73" xfId="0" applyFont="1" applyFill="1" applyBorder="1" applyAlignment="1">
      <alignment horizontal="center" vertical="center" textRotation="90" wrapText="1"/>
    </xf>
    <xf numFmtId="0" fontId="9" fillId="0" borderId="24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27" xfId="22" applyNumberFormat="1" applyFont="1" applyBorder="1" applyAlignment="1">
      <alignment horizontal="center" vertical="center"/>
    </xf>
    <xf numFmtId="0" fontId="9" fillId="0" borderId="34" xfId="22" applyNumberFormat="1" applyFont="1" applyBorder="1" applyAlignment="1">
      <alignment horizontal="center" vertical="center"/>
    </xf>
    <xf numFmtId="0" fontId="9" fillId="0" borderId="29" xfId="22" applyNumberFormat="1" applyFont="1" applyBorder="1" applyAlignment="1">
      <alignment horizontal="center" vertical="center"/>
    </xf>
    <xf numFmtId="0" fontId="9" fillId="6" borderId="27" xfId="0" applyFont="1" applyFill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0" fillId="0" borderId="0" xfId="0" applyBorder="1"/>
    <xf numFmtId="0" fontId="5" fillId="7" borderId="2" xfId="0" applyFont="1" applyFill="1" applyBorder="1" applyAlignment="1">
      <alignment horizontal="center" vertical="center"/>
    </xf>
    <xf numFmtId="0" fontId="5" fillId="7" borderId="78" xfId="0" applyFont="1" applyFill="1" applyBorder="1" applyAlignment="1">
      <alignment horizontal="center" vertical="center"/>
    </xf>
    <xf numFmtId="0" fontId="9" fillId="3" borderId="53" xfId="0" applyFont="1" applyFill="1" applyBorder="1" applyAlignment="1">
      <alignment horizontal="center" vertical="center"/>
    </xf>
    <xf numFmtId="0" fontId="9" fillId="4" borderId="75" xfId="0" applyFont="1" applyFill="1" applyBorder="1" applyAlignment="1">
      <alignment horizontal="center" vertical="center" wrapText="1"/>
    </xf>
    <xf numFmtId="0" fontId="9" fillId="8" borderId="7" xfId="0" applyFont="1" applyFill="1" applyBorder="1" applyAlignment="1">
      <alignment horizontal="center" vertical="center"/>
    </xf>
    <xf numFmtId="0" fontId="9" fillId="8" borderId="8" xfId="0" applyFont="1" applyFill="1" applyBorder="1" applyAlignment="1">
      <alignment horizontal="center" vertical="center"/>
    </xf>
    <xf numFmtId="0" fontId="9" fillId="8" borderId="29" xfId="0" applyFont="1" applyFill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9" fillId="4" borderId="75" xfId="22" applyNumberFormat="1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20" fillId="0" borderId="73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 textRotation="90" wrapText="1"/>
    </xf>
  </cellXfs>
  <cellStyles count="25">
    <cellStyle name="Dziesiętny 12" xfId="1"/>
    <cellStyle name="Dziesiętny 15" xfId="2"/>
    <cellStyle name="Dziesiętny 16" xfId="3"/>
    <cellStyle name="Dziesiętny 17" xfId="4"/>
    <cellStyle name="Dziesiętny 19" xfId="5"/>
    <cellStyle name="Dziesiętny 2" xfId="6"/>
    <cellStyle name="Dziesiętny 20" xfId="7"/>
    <cellStyle name="Dziesiętny 23" xfId="8"/>
    <cellStyle name="Dziesiętny 24" xfId="9"/>
    <cellStyle name="Dziesiętny 27" xfId="10"/>
    <cellStyle name="Dziesiętny 31" xfId="11"/>
    <cellStyle name="Dziesiętny 6" xfId="12"/>
    <cellStyle name="Dziesiętny 9" xfId="13"/>
    <cellStyle name="Normalny" xfId="0" builtinId="0"/>
    <cellStyle name="Normalny 2" xfId="14"/>
    <cellStyle name="Normalny 3" xfId="15"/>
    <cellStyle name="Normalny 36" xfId="16"/>
    <cellStyle name="Normalny 39" xfId="17"/>
    <cellStyle name="Normalny 4" xfId="24"/>
    <cellStyle name="Normalny 40" xfId="18"/>
    <cellStyle name="Normalny 45" xfId="19"/>
    <cellStyle name="Normalny 5" xfId="20"/>
    <cellStyle name="Normalny 7" xfId="21"/>
    <cellStyle name="Procentowy 2" xfId="22"/>
    <cellStyle name="Walutowy 2" xfId="2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  <pageSetUpPr fitToPage="1"/>
  </sheetPr>
  <dimension ref="A1:GA112"/>
  <sheetViews>
    <sheetView topLeftCell="BE1" zoomScale="83" zoomScaleNormal="83" workbookViewId="0">
      <pane ySplit="4" topLeftCell="A5" activePane="bottomLeft" state="frozen"/>
      <selection pane="bottomLeft" activeCell="CL11" sqref="CL11"/>
    </sheetView>
  </sheetViews>
  <sheetFormatPr defaultRowHeight="15.6"/>
  <cols>
    <col min="1" max="1" width="5.33203125" customWidth="1"/>
    <col min="2" max="2" width="55.44140625" style="22" customWidth="1"/>
    <col min="3" max="3" width="9.109375" style="21" customWidth="1"/>
    <col min="4" max="4" width="6.44140625" style="21" customWidth="1"/>
    <col min="5" max="5" width="8.109375" style="21" customWidth="1"/>
    <col min="6" max="8" width="6.44140625" style="21" customWidth="1"/>
    <col min="9" max="9" width="8" style="21" customWidth="1"/>
    <col min="10" max="11" width="6.44140625" style="21" customWidth="1"/>
    <col min="12" max="12" width="5.5546875" style="81" customWidth="1"/>
    <col min="13" max="71" width="5.5546875" style="21" customWidth="1"/>
    <col min="72" max="72" width="2.88671875" style="21" customWidth="1"/>
    <col min="73" max="81" width="3.88671875" style="21" customWidth="1"/>
    <col min="82" max="83" width="9.109375" style="21" customWidth="1"/>
    <col min="84" max="85" width="8.44140625" style="21" customWidth="1"/>
    <col min="86" max="86" width="8.33203125" style="21" customWidth="1"/>
    <col min="87" max="87" width="8" style="21" customWidth="1"/>
  </cols>
  <sheetData>
    <row r="1" spans="1:93" ht="16.2" thickBot="1">
      <c r="A1" s="3"/>
      <c r="B1" s="8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93" ht="12" customHeight="1" thickBot="1">
      <c r="A2" s="318" t="s">
        <v>130</v>
      </c>
      <c r="B2" s="310" t="s">
        <v>129</v>
      </c>
      <c r="C2" s="315" t="s">
        <v>111</v>
      </c>
      <c r="D2" s="279" t="s">
        <v>114</v>
      </c>
      <c r="E2" s="280"/>
      <c r="F2" s="321"/>
      <c r="G2" s="321"/>
      <c r="H2" s="321"/>
      <c r="I2" s="321"/>
      <c r="J2" s="321"/>
      <c r="K2" s="322"/>
      <c r="L2" s="279" t="s">
        <v>122</v>
      </c>
      <c r="M2" s="280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2"/>
      <c r="BT2" s="295" t="s">
        <v>13</v>
      </c>
      <c r="BU2" s="296"/>
      <c r="BV2" s="296"/>
      <c r="BW2" s="296"/>
      <c r="BX2" s="296"/>
      <c r="BY2" s="296"/>
      <c r="BZ2" s="296"/>
      <c r="CA2" s="296"/>
      <c r="CB2" s="296"/>
      <c r="CC2" s="297"/>
      <c r="CD2" s="372" t="s">
        <v>13</v>
      </c>
      <c r="CE2" s="295" t="s">
        <v>14</v>
      </c>
      <c r="CF2" s="296"/>
      <c r="CG2" s="296"/>
      <c r="CH2" s="297"/>
      <c r="CI2" s="92"/>
    </row>
    <row r="3" spans="1:93" ht="13.5" customHeight="1" thickBot="1">
      <c r="A3" s="319"/>
      <c r="B3" s="311"/>
      <c r="C3" s="316"/>
      <c r="D3" s="313" t="s">
        <v>112</v>
      </c>
      <c r="E3" s="315" t="s">
        <v>113</v>
      </c>
      <c r="F3" s="323" t="s">
        <v>115</v>
      </c>
      <c r="G3" s="324"/>
      <c r="H3" s="324"/>
      <c r="I3" s="324"/>
      <c r="J3" s="324"/>
      <c r="K3" s="325"/>
      <c r="L3" s="283" t="s">
        <v>116</v>
      </c>
      <c r="M3" s="284"/>
      <c r="N3" s="284"/>
      <c r="O3" s="284"/>
      <c r="P3" s="284"/>
      <c r="Q3" s="285"/>
      <c r="R3" s="279" t="s">
        <v>117</v>
      </c>
      <c r="S3" s="280"/>
      <c r="T3" s="280"/>
      <c r="U3" s="280"/>
      <c r="V3" s="280"/>
      <c r="W3" s="286"/>
      <c r="X3" s="283" t="s">
        <v>118</v>
      </c>
      <c r="Y3" s="284"/>
      <c r="Z3" s="284"/>
      <c r="AA3" s="284"/>
      <c r="AB3" s="284"/>
      <c r="AC3" s="285"/>
      <c r="AD3" s="279" t="s">
        <v>119</v>
      </c>
      <c r="AE3" s="280"/>
      <c r="AF3" s="280"/>
      <c r="AG3" s="280"/>
      <c r="AH3" s="280"/>
      <c r="AI3" s="286"/>
      <c r="AJ3" s="283" t="s">
        <v>120</v>
      </c>
      <c r="AK3" s="284"/>
      <c r="AL3" s="284"/>
      <c r="AM3" s="284"/>
      <c r="AN3" s="284"/>
      <c r="AO3" s="285"/>
      <c r="AP3" s="279" t="s">
        <v>121</v>
      </c>
      <c r="AQ3" s="280"/>
      <c r="AR3" s="280"/>
      <c r="AS3" s="280"/>
      <c r="AT3" s="280"/>
      <c r="AU3" s="286"/>
      <c r="AV3" s="283" t="s">
        <v>123</v>
      </c>
      <c r="AW3" s="284"/>
      <c r="AX3" s="284"/>
      <c r="AY3" s="284"/>
      <c r="AZ3" s="284"/>
      <c r="BA3" s="285"/>
      <c r="BB3" s="279" t="s">
        <v>124</v>
      </c>
      <c r="BC3" s="280"/>
      <c r="BD3" s="280"/>
      <c r="BE3" s="280"/>
      <c r="BF3" s="280"/>
      <c r="BG3" s="286"/>
      <c r="BH3" s="283" t="s">
        <v>125</v>
      </c>
      <c r="BI3" s="284"/>
      <c r="BJ3" s="284"/>
      <c r="BK3" s="284"/>
      <c r="BL3" s="284"/>
      <c r="BM3" s="285"/>
      <c r="BN3" s="279" t="s">
        <v>126</v>
      </c>
      <c r="BO3" s="280"/>
      <c r="BP3" s="280"/>
      <c r="BQ3" s="280"/>
      <c r="BR3" s="280"/>
      <c r="BS3" s="286"/>
      <c r="BT3" s="301" t="s">
        <v>0</v>
      </c>
      <c r="BU3" s="298" t="s">
        <v>1</v>
      </c>
      <c r="BV3" s="298" t="s">
        <v>2</v>
      </c>
      <c r="BW3" s="298" t="s">
        <v>3</v>
      </c>
      <c r="BX3" s="298" t="s">
        <v>4</v>
      </c>
      <c r="BY3" s="298" t="s">
        <v>5</v>
      </c>
      <c r="BZ3" s="298" t="s">
        <v>9</v>
      </c>
      <c r="CA3" s="298" t="s">
        <v>10</v>
      </c>
      <c r="CB3" s="298" t="s">
        <v>11</v>
      </c>
      <c r="CC3" s="304" t="s">
        <v>12</v>
      </c>
      <c r="CD3" s="308"/>
      <c r="CE3" s="373" t="s">
        <v>144</v>
      </c>
      <c r="CF3" s="289" t="s">
        <v>127</v>
      </c>
      <c r="CG3" s="339" t="s">
        <v>128</v>
      </c>
      <c r="CH3" s="343" t="s">
        <v>145</v>
      </c>
      <c r="CJ3" s="288"/>
      <c r="CK3" s="288"/>
      <c r="CL3" s="288"/>
      <c r="CM3" s="288"/>
      <c r="CN3" s="288"/>
      <c r="CO3" s="288"/>
    </row>
    <row r="4" spans="1:93" ht="75.599999999999994" customHeight="1" thickBot="1">
      <c r="A4" s="320"/>
      <c r="B4" s="312"/>
      <c r="C4" s="317"/>
      <c r="D4" s="314"/>
      <c r="E4" s="317"/>
      <c r="F4" s="111" t="s">
        <v>8</v>
      </c>
      <c r="G4" s="109" t="s">
        <v>22</v>
      </c>
      <c r="H4" s="27" t="s">
        <v>23</v>
      </c>
      <c r="I4" s="109" t="s">
        <v>15</v>
      </c>
      <c r="J4" s="109" t="s">
        <v>7</v>
      </c>
      <c r="K4" s="112" t="s">
        <v>6</v>
      </c>
      <c r="L4" s="25" t="s">
        <v>8</v>
      </c>
      <c r="M4" s="26" t="s">
        <v>22</v>
      </c>
      <c r="N4" s="26" t="s">
        <v>23</v>
      </c>
      <c r="O4" s="88" t="s">
        <v>15</v>
      </c>
      <c r="P4" s="26" t="s">
        <v>7</v>
      </c>
      <c r="Q4" s="120" t="s">
        <v>6</v>
      </c>
      <c r="R4" s="107" t="s">
        <v>8</v>
      </c>
      <c r="S4" s="27" t="s">
        <v>22</v>
      </c>
      <c r="T4" s="27" t="s">
        <v>23</v>
      </c>
      <c r="U4" s="24" t="s">
        <v>15</v>
      </c>
      <c r="V4" s="27" t="s">
        <v>7</v>
      </c>
      <c r="W4" s="119" t="s">
        <v>6</v>
      </c>
      <c r="X4" s="28" t="s">
        <v>8</v>
      </c>
      <c r="Y4" s="26" t="s">
        <v>22</v>
      </c>
      <c r="Z4" s="26" t="s">
        <v>23</v>
      </c>
      <c r="AA4" s="88" t="s">
        <v>15</v>
      </c>
      <c r="AB4" s="26" t="s">
        <v>7</v>
      </c>
      <c r="AC4" s="120" t="s">
        <v>6</v>
      </c>
      <c r="AD4" s="107" t="s">
        <v>8</v>
      </c>
      <c r="AE4" s="27" t="s">
        <v>22</v>
      </c>
      <c r="AF4" s="27" t="s">
        <v>23</v>
      </c>
      <c r="AG4" s="24" t="s">
        <v>15</v>
      </c>
      <c r="AH4" s="27" t="s">
        <v>7</v>
      </c>
      <c r="AI4" s="119" t="s">
        <v>6</v>
      </c>
      <c r="AJ4" s="28" t="s">
        <v>8</v>
      </c>
      <c r="AK4" s="26" t="s">
        <v>21</v>
      </c>
      <c r="AL4" s="26" t="s">
        <v>23</v>
      </c>
      <c r="AM4" s="88" t="s">
        <v>15</v>
      </c>
      <c r="AN4" s="26" t="s">
        <v>7</v>
      </c>
      <c r="AO4" s="120" t="s">
        <v>6</v>
      </c>
      <c r="AP4" s="107" t="s">
        <v>8</v>
      </c>
      <c r="AQ4" s="27" t="s">
        <v>22</v>
      </c>
      <c r="AR4" s="27" t="s">
        <v>23</v>
      </c>
      <c r="AS4" s="24" t="s">
        <v>15</v>
      </c>
      <c r="AT4" s="27" t="s">
        <v>7</v>
      </c>
      <c r="AU4" s="121" t="s">
        <v>6</v>
      </c>
      <c r="AV4" s="122" t="s">
        <v>8</v>
      </c>
      <c r="AW4" s="26" t="s">
        <v>22</v>
      </c>
      <c r="AX4" s="26" t="s">
        <v>23</v>
      </c>
      <c r="AY4" s="88" t="s">
        <v>15</v>
      </c>
      <c r="AZ4" s="26" t="s">
        <v>7</v>
      </c>
      <c r="BA4" s="120" t="s">
        <v>6</v>
      </c>
      <c r="BB4" s="107" t="s">
        <v>8</v>
      </c>
      <c r="BC4" s="27" t="s">
        <v>22</v>
      </c>
      <c r="BD4" s="27" t="s">
        <v>23</v>
      </c>
      <c r="BE4" s="24" t="s">
        <v>15</v>
      </c>
      <c r="BF4" s="27" t="s">
        <v>7</v>
      </c>
      <c r="BG4" s="119" t="s">
        <v>6</v>
      </c>
      <c r="BH4" s="122" t="s">
        <v>8</v>
      </c>
      <c r="BI4" s="26" t="s">
        <v>22</v>
      </c>
      <c r="BJ4" s="26" t="s">
        <v>23</v>
      </c>
      <c r="BK4" s="88" t="s">
        <v>15</v>
      </c>
      <c r="BL4" s="26" t="s">
        <v>7</v>
      </c>
      <c r="BM4" s="120" t="s">
        <v>6</v>
      </c>
      <c r="BN4" s="107" t="s">
        <v>8</v>
      </c>
      <c r="BO4" s="27" t="s">
        <v>22</v>
      </c>
      <c r="BP4" s="27" t="s">
        <v>23</v>
      </c>
      <c r="BQ4" s="24" t="s">
        <v>15</v>
      </c>
      <c r="BR4" s="27" t="s">
        <v>7</v>
      </c>
      <c r="BS4" s="110" t="s">
        <v>6</v>
      </c>
      <c r="BT4" s="302"/>
      <c r="BU4" s="299"/>
      <c r="BV4" s="299"/>
      <c r="BW4" s="299"/>
      <c r="BX4" s="299"/>
      <c r="BY4" s="299"/>
      <c r="BZ4" s="299"/>
      <c r="CA4" s="299"/>
      <c r="CB4" s="299"/>
      <c r="CC4" s="305"/>
      <c r="CD4" s="308"/>
      <c r="CE4" s="293"/>
      <c r="CF4" s="289"/>
      <c r="CG4" s="291"/>
      <c r="CH4" s="343"/>
      <c r="CJ4" s="288"/>
      <c r="CK4" s="288"/>
      <c r="CL4" s="288"/>
      <c r="CM4" s="288"/>
      <c r="CN4" s="288"/>
      <c r="CO4" s="288"/>
    </row>
    <row r="5" spans="1:93" ht="15.9" customHeight="1" thickBot="1">
      <c r="A5" s="270" t="s">
        <v>108</v>
      </c>
      <c r="B5" s="271"/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2"/>
      <c r="BT5" s="303"/>
      <c r="BU5" s="300"/>
      <c r="BV5" s="300"/>
      <c r="BW5" s="300"/>
      <c r="BX5" s="300"/>
      <c r="BY5" s="300"/>
      <c r="BZ5" s="300"/>
      <c r="CA5" s="300"/>
      <c r="CB5" s="300"/>
      <c r="CC5" s="306"/>
      <c r="CD5" s="309"/>
      <c r="CE5" s="294"/>
      <c r="CF5" s="290"/>
      <c r="CG5" s="292"/>
      <c r="CH5" s="343"/>
      <c r="CJ5" s="288"/>
      <c r="CK5" s="288"/>
      <c r="CL5" s="288"/>
      <c r="CM5" s="288"/>
      <c r="CN5" s="288"/>
      <c r="CO5" s="288"/>
    </row>
    <row r="6" spans="1:93" ht="15.9" customHeight="1">
      <c r="A6" s="106">
        <v>1</v>
      </c>
      <c r="B6" s="83" t="s">
        <v>50</v>
      </c>
      <c r="C6" s="29" t="s">
        <v>16</v>
      </c>
      <c r="D6" s="169">
        <f>SUM(F6:K6)</f>
        <v>300</v>
      </c>
      <c r="E6" s="29">
        <f>SUM(F6:J6)</f>
        <v>184</v>
      </c>
      <c r="F6" s="113">
        <f t="shared" ref="F6:G10" si="0">SUM(L6:L6,R6:R6,X6:X6,AD6:AD6,AJ6:AJ6,AP6:AP6,AV6:AV6,BB6:BB6,BH6:BH6,BN6:BN6)</f>
        <v>0</v>
      </c>
      <c r="G6" s="99">
        <f t="shared" si="0"/>
        <v>160</v>
      </c>
      <c r="H6" s="114">
        <f t="shared" ref="H6:K10" si="1">SUM(N6,T6,Z6,AF6,AL6,AR6,AX6,BD6,BJ6,BP6)</f>
        <v>0</v>
      </c>
      <c r="I6" s="114">
        <f t="shared" si="1"/>
        <v>16</v>
      </c>
      <c r="J6" s="114">
        <f t="shared" si="1"/>
        <v>8</v>
      </c>
      <c r="K6" s="115">
        <f t="shared" si="1"/>
        <v>116</v>
      </c>
      <c r="L6" s="31"/>
      <c r="M6" s="31"/>
      <c r="N6" s="31"/>
      <c r="O6" s="31"/>
      <c r="P6" s="31"/>
      <c r="Q6" s="32"/>
      <c r="R6" s="33"/>
      <c r="S6" s="7">
        <v>40</v>
      </c>
      <c r="T6" s="8"/>
      <c r="U6" s="8">
        <v>4</v>
      </c>
      <c r="V6" s="8">
        <v>2</v>
      </c>
      <c r="W6" s="34">
        <v>29</v>
      </c>
      <c r="X6" s="30"/>
      <c r="Y6" s="30">
        <v>40</v>
      </c>
      <c r="Z6" s="31"/>
      <c r="AA6" s="31">
        <v>4</v>
      </c>
      <c r="AB6" s="31">
        <v>2</v>
      </c>
      <c r="AC6" s="32">
        <v>29</v>
      </c>
      <c r="AD6" s="33"/>
      <c r="AE6" s="7">
        <v>40</v>
      </c>
      <c r="AF6" s="8"/>
      <c r="AG6" s="8">
        <v>4</v>
      </c>
      <c r="AH6" s="8">
        <v>2</v>
      </c>
      <c r="AI6" s="34">
        <v>29</v>
      </c>
      <c r="AJ6" s="30"/>
      <c r="AK6" s="30"/>
      <c r="AL6" s="31"/>
      <c r="AM6" s="31"/>
      <c r="AN6" s="31"/>
      <c r="AO6" s="32"/>
      <c r="AP6" s="33"/>
      <c r="AQ6" s="7">
        <v>40</v>
      </c>
      <c r="AR6" s="8"/>
      <c r="AS6" s="8">
        <v>4</v>
      </c>
      <c r="AT6" s="8">
        <v>2</v>
      </c>
      <c r="AU6" s="34">
        <v>29</v>
      </c>
      <c r="AV6" s="30"/>
      <c r="AW6" s="30"/>
      <c r="AX6" s="31"/>
      <c r="AY6" s="31"/>
      <c r="AZ6" s="31"/>
      <c r="BA6" s="32"/>
      <c r="BB6" s="33"/>
      <c r="BC6" s="7"/>
      <c r="BD6" s="8"/>
      <c r="BE6" s="7"/>
      <c r="BF6" s="8"/>
      <c r="BG6" s="34"/>
      <c r="BH6" s="30"/>
      <c r="BI6" s="30"/>
      <c r="BJ6" s="31"/>
      <c r="BK6" s="31"/>
      <c r="BL6" s="31"/>
      <c r="BM6" s="32"/>
      <c r="BN6" s="33"/>
      <c r="BO6" s="7"/>
      <c r="BP6" s="8"/>
      <c r="BQ6" s="8"/>
      <c r="BR6" s="8"/>
      <c r="BS6" s="34"/>
      <c r="BT6" s="35"/>
      <c r="BU6" s="36">
        <v>3</v>
      </c>
      <c r="BV6" s="36">
        <v>3</v>
      </c>
      <c r="BW6" s="36">
        <v>3</v>
      </c>
      <c r="BX6" s="36"/>
      <c r="BY6" s="36">
        <v>3</v>
      </c>
      <c r="BZ6" s="36"/>
      <c r="CA6" s="36"/>
      <c r="CB6" s="36"/>
      <c r="CC6" s="37"/>
      <c r="CD6" s="221">
        <v>12</v>
      </c>
      <c r="CE6" s="33">
        <f>ROUND(E6/25,1)</f>
        <v>7.4</v>
      </c>
      <c r="CF6" s="7"/>
      <c r="CG6" s="13">
        <v>12</v>
      </c>
      <c r="CH6" s="350">
        <v>6</v>
      </c>
    </row>
    <row r="7" spans="1:93" ht="15.9" customHeight="1">
      <c r="A7" s="213">
        <v>2</v>
      </c>
      <c r="B7" s="84" t="s">
        <v>51</v>
      </c>
      <c r="C7" s="29" t="s">
        <v>17</v>
      </c>
      <c r="D7" s="169">
        <f>SUM(F7:K7)</f>
        <v>50</v>
      </c>
      <c r="E7" s="38">
        <f>SUM(F7:J7)</f>
        <v>34</v>
      </c>
      <c r="F7" s="98">
        <f t="shared" si="0"/>
        <v>0</v>
      </c>
      <c r="G7" s="99">
        <f t="shared" si="0"/>
        <v>0</v>
      </c>
      <c r="H7" s="99">
        <f t="shared" si="1"/>
        <v>30</v>
      </c>
      <c r="I7" s="99">
        <f t="shared" si="1"/>
        <v>2</v>
      </c>
      <c r="J7" s="99">
        <f t="shared" si="1"/>
        <v>2</v>
      </c>
      <c r="K7" s="100">
        <f t="shared" si="1"/>
        <v>16</v>
      </c>
      <c r="L7" s="40"/>
      <c r="M7" s="40"/>
      <c r="N7" s="40"/>
      <c r="O7" s="40"/>
      <c r="P7" s="40"/>
      <c r="Q7" s="41"/>
      <c r="R7" s="42"/>
      <c r="S7" s="9"/>
      <c r="T7" s="10"/>
      <c r="U7" s="10"/>
      <c r="V7" s="10"/>
      <c r="W7" s="20"/>
      <c r="X7" s="39"/>
      <c r="Y7" s="39"/>
      <c r="Z7" s="40">
        <v>30</v>
      </c>
      <c r="AA7" s="40">
        <v>2</v>
      </c>
      <c r="AB7" s="40">
        <v>2</v>
      </c>
      <c r="AC7" s="41">
        <v>16</v>
      </c>
      <c r="AD7" s="42"/>
      <c r="AE7" s="11"/>
      <c r="AF7" s="12"/>
      <c r="AG7" s="12"/>
      <c r="AH7" s="12"/>
      <c r="AI7" s="14"/>
      <c r="AJ7" s="39"/>
      <c r="AK7" s="39"/>
      <c r="AL7" s="40"/>
      <c r="AM7" s="40"/>
      <c r="AN7" s="40"/>
      <c r="AO7" s="41"/>
      <c r="AP7" s="42"/>
      <c r="AQ7" s="11"/>
      <c r="AR7" s="12"/>
      <c r="AS7" s="12"/>
      <c r="AT7" s="12"/>
      <c r="AU7" s="14"/>
      <c r="AV7" s="39"/>
      <c r="AW7" s="39"/>
      <c r="AX7" s="40"/>
      <c r="AY7" s="40"/>
      <c r="AZ7" s="40"/>
      <c r="BA7" s="41"/>
      <c r="BB7" s="42"/>
      <c r="BC7" s="11"/>
      <c r="BD7" s="12"/>
      <c r="BE7" s="11"/>
      <c r="BF7" s="12"/>
      <c r="BG7" s="14"/>
      <c r="BH7" s="39"/>
      <c r="BI7" s="39"/>
      <c r="BJ7" s="40"/>
      <c r="BK7" s="40"/>
      <c r="BL7" s="40"/>
      <c r="BM7" s="41"/>
      <c r="BN7" s="42"/>
      <c r="BO7" s="11"/>
      <c r="BP7" s="12"/>
      <c r="BQ7" s="12"/>
      <c r="BR7" s="12"/>
      <c r="BS7" s="14"/>
      <c r="BT7" s="43"/>
      <c r="BU7" s="44"/>
      <c r="BV7" s="44">
        <v>2</v>
      </c>
      <c r="BW7" s="44"/>
      <c r="BX7" s="44"/>
      <c r="BY7" s="44"/>
      <c r="BZ7" s="44"/>
      <c r="CA7" s="44"/>
      <c r="CB7" s="44"/>
      <c r="CC7" s="45"/>
      <c r="CD7" s="221">
        <f>SUM(BT7:CC7)</f>
        <v>2</v>
      </c>
      <c r="CE7" s="33">
        <f>ROUND(E7/25,1)</f>
        <v>1.4</v>
      </c>
      <c r="CF7" s="7"/>
      <c r="CG7" s="217"/>
      <c r="CH7" s="351"/>
    </row>
    <row r="8" spans="1:93" ht="15.9" customHeight="1">
      <c r="A8" s="213">
        <v>3</v>
      </c>
      <c r="B8" s="84" t="s">
        <v>52</v>
      </c>
      <c r="C8" s="29" t="s">
        <v>18</v>
      </c>
      <c r="D8" s="169">
        <f>SUM(F8:K8)</f>
        <v>60</v>
      </c>
      <c r="E8" s="38">
        <f>SUM(F8:J8)</f>
        <v>60</v>
      </c>
      <c r="F8" s="98">
        <f t="shared" si="0"/>
        <v>0</v>
      </c>
      <c r="G8" s="99">
        <f t="shared" si="0"/>
        <v>0</v>
      </c>
      <c r="H8" s="99">
        <f t="shared" si="1"/>
        <v>60</v>
      </c>
      <c r="I8" s="99">
        <f t="shared" si="1"/>
        <v>0</v>
      </c>
      <c r="J8" s="99">
        <f t="shared" si="1"/>
        <v>0</v>
      </c>
      <c r="K8" s="100">
        <f t="shared" si="1"/>
        <v>0</v>
      </c>
      <c r="L8" s="40"/>
      <c r="M8" s="40"/>
      <c r="N8" s="40"/>
      <c r="O8" s="40"/>
      <c r="P8" s="40"/>
      <c r="Q8" s="41"/>
      <c r="R8" s="42"/>
      <c r="S8" s="11"/>
      <c r="T8" s="12"/>
      <c r="U8" s="12"/>
      <c r="V8" s="12"/>
      <c r="W8" s="14"/>
      <c r="X8" s="39"/>
      <c r="Y8" s="39"/>
      <c r="Z8" s="40"/>
      <c r="AA8" s="40"/>
      <c r="AB8" s="40"/>
      <c r="AC8" s="41"/>
      <c r="AD8" s="42"/>
      <c r="AE8" s="11"/>
      <c r="AF8" s="12">
        <v>60</v>
      </c>
      <c r="AG8" s="12"/>
      <c r="AH8" s="12"/>
      <c r="AI8" s="14"/>
      <c r="AJ8" s="39"/>
      <c r="AK8" s="39"/>
      <c r="AL8" s="40"/>
      <c r="AM8" s="40"/>
      <c r="AN8" s="40"/>
      <c r="AO8" s="41"/>
      <c r="AP8" s="42"/>
      <c r="AQ8" s="11"/>
      <c r="AR8" s="12"/>
      <c r="AS8" s="12"/>
      <c r="AT8" s="12"/>
      <c r="AU8" s="14"/>
      <c r="AV8" s="39"/>
      <c r="AW8" s="39"/>
      <c r="AX8" s="40"/>
      <c r="AY8" s="40"/>
      <c r="AZ8" s="40"/>
      <c r="BA8" s="41"/>
      <c r="BB8" s="42"/>
      <c r="BC8" s="11"/>
      <c r="BD8" s="12"/>
      <c r="BE8" s="11"/>
      <c r="BF8" s="12"/>
      <c r="BG8" s="14"/>
      <c r="BH8" s="39"/>
      <c r="BI8" s="39"/>
      <c r="BJ8" s="40"/>
      <c r="BK8" s="40"/>
      <c r="BL8" s="40"/>
      <c r="BM8" s="41"/>
      <c r="BN8" s="42"/>
      <c r="BO8" s="11"/>
      <c r="BP8" s="12"/>
      <c r="BQ8" s="12"/>
      <c r="BR8" s="12"/>
      <c r="BS8" s="14"/>
      <c r="BT8" s="46"/>
      <c r="BU8" s="47"/>
      <c r="BV8" s="47"/>
      <c r="BW8" s="47"/>
      <c r="BX8" s="47"/>
      <c r="BY8" s="47"/>
      <c r="BZ8" s="47"/>
      <c r="CA8" s="47"/>
      <c r="CB8" s="47"/>
      <c r="CC8" s="48"/>
      <c r="CD8" s="221">
        <v>0</v>
      </c>
      <c r="CE8" s="33">
        <f>ROUND(E8/25,1)</f>
        <v>2.4</v>
      </c>
      <c r="CF8" s="7"/>
      <c r="CG8" s="218"/>
      <c r="CH8" s="351"/>
    </row>
    <row r="9" spans="1:93" ht="15.9" customHeight="1">
      <c r="A9" s="213">
        <v>4</v>
      </c>
      <c r="B9" s="85" t="s">
        <v>53</v>
      </c>
      <c r="C9" s="29" t="s">
        <v>18</v>
      </c>
      <c r="D9" s="169">
        <f>SUM(F9:K9)</f>
        <v>4</v>
      </c>
      <c r="E9" s="38">
        <f>SUM(F9:J9)</f>
        <v>4</v>
      </c>
      <c r="F9" s="98">
        <f t="shared" si="0"/>
        <v>4</v>
      </c>
      <c r="G9" s="99">
        <f t="shared" si="0"/>
        <v>0</v>
      </c>
      <c r="H9" s="99">
        <f t="shared" si="1"/>
        <v>0</v>
      </c>
      <c r="I9" s="99">
        <f t="shared" si="1"/>
        <v>0</v>
      </c>
      <c r="J9" s="99">
        <f t="shared" si="1"/>
        <v>0</v>
      </c>
      <c r="K9" s="100">
        <f t="shared" si="1"/>
        <v>0</v>
      </c>
      <c r="L9" s="40">
        <v>4</v>
      </c>
      <c r="M9" s="40"/>
      <c r="N9" s="40"/>
      <c r="O9" s="40"/>
      <c r="P9" s="40"/>
      <c r="Q9" s="41"/>
      <c r="R9" s="42"/>
      <c r="S9" s="11"/>
      <c r="T9" s="12"/>
      <c r="U9" s="12"/>
      <c r="V9" s="12"/>
      <c r="W9" s="14"/>
      <c r="X9" s="39"/>
      <c r="Y9" s="39"/>
      <c r="Z9" s="40"/>
      <c r="AA9" s="40"/>
      <c r="AB9" s="40"/>
      <c r="AC9" s="41"/>
      <c r="AD9" s="42"/>
      <c r="AE9" s="11"/>
      <c r="AF9" s="12"/>
      <c r="AG9" s="12"/>
      <c r="AH9" s="12"/>
      <c r="AI9" s="14"/>
      <c r="AJ9" s="39"/>
      <c r="AK9" s="39"/>
      <c r="AL9" s="40"/>
      <c r="AM9" s="40"/>
      <c r="AN9" s="40"/>
      <c r="AO9" s="41"/>
      <c r="AP9" s="42"/>
      <c r="AQ9" s="11"/>
      <c r="AR9" s="12"/>
      <c r="AS9" s="12"/>
      <c r="AT9" s="12"/>
      <c r="AU9" s="14"/>
      <c r="AV9" s="39"/>
      <c r="AW9" s="39"/>
      <c r="AX9" s="40"/>
      <c r="AY9" s="40"/>
      <c r="AZ9" s="40"/>
      <c r="BA9" s="41"/>
      <c r="BB9" s="42"/>
      <c r="BC9" s="11"/>
      <c r="BD9" s="12"/>
      <c r="BE9" s="11"/>
      <c r="BF9" s="12"/>
      <c r="BG9" s="14"/>
      <c r="BH9" s="39"/>
      <c r="BI9" s="39"/>
      <c r="BJ9" s="40"/>
      <c r="BK9" s="40"/>
      <c r="BL9" s="40"/>
      <c r="BM9" s="41"/>
      <c r="BN9" s="42"/>
      <c r="BO9" s="11"/>
      <c r="BP9" s="12"/>
      <c r="BQ9" s="12"/>
      <c r="BR9" s="12"/>
      <c r="BS9" s="14"/>
      <c r="BT9" s="46"/>
      <c r="BU9" s="47"/>
      <c r="BV9" s="47"/>
      <c r="BW9" s="47"/>
      <c r="BX9" s="47"/>
      <c r="BY9" s="47"/>
      <c r="BZ9" s="47"/>
      <c r="CA9" s="47"/>
      <c r="CB9" s="47"/>
      <c r="CC9" s="48"/>
      <c r="CD9" s="221">
        <v>0</v>
      </c>
      <c r="CE9" s="33">
        <f>ROUND(E9/25,1)</f>
        <v>0.2</v>
      </c>
      <c r="CF9" s="7"/>
      <c r="CG9" s="218"/>
      <c r="CH9" s="351"/>
    </row>
    <row r="10" spans="1:93" ht="15.9" customHeight="1" thickBot="1">
      <c r="A10" s="213">
        <v>5</v>
      </c>
      <c r="B10" s="85" t="s">
        <v>54</v>
      </c>
      <c r="C10" s="29" t="s">
        <v>17</v>
      </c>
      <c r="D10" s="169">
        <f>SUM(F10:K10)</f>
        <v>25</v>
      </c>
      <c r="E10" s="38">
        <f>SUM(F10:J10)</f>
        <v>18</v>
      </c>
      <c r="F10" s="98">
        <f t="shared" si="0"/>
        <v>0</v>
      </c>
      <c r="G10" s="99">
        <f t="shared" si="0"/>
        <v>0</v>
      </c>
      <c r="H10" s="99">
        <f t="shared" si="1"/>
        <v>15</v>
      </c>
      <c r="I10" s="99">
        <f t="shared" si="1"/>
        <v>2</v>
      </c>
      <c r="J10" s="99">
        <f t="shared" si="1"/>
        <v>1</v>
      </c>
      <c r="K10" s="100">
        <f t="shared" si="1"/>
        <v>7</v>
      </c>
      <c r="L10" s="40"/>
      <c r="M10" s="40"/>
      <c r="N10" s="40"/>
      <c r="O10" s="40"/>
      <c r="P10" s="40"/>
      <c r="Q10" s="41"/>
      <c r="R10" s="53"/>
      <c r="S10" s="9"/>
      <c r="T10" s="10">
        <v>15</v>
      </c>
      <c r="U10" s="10">
        <v>2</v>
      </c>
      <c r="V10" s="10">
        <v>1</v>
      </c>
      <c r="W10" s="20">
        <v>7</v>
      </c>
      <c r="X10" s="39"/>
      <c r="Y10" s="39"/>
      <c r="Z10" s="40"/>
      <c r="AA10" s="40"/>
      <c r="AB10" s="40"/>
      <c r="AC10" s="41"/>
      <c r="AD10" s="53"/>
      <c r="AE10" s="9"/>
      <c r="AF10" s="10"/>
      <c r="AG10" s="10"/>
      <c r="AH10" s="10"/>
      <c r="AI10" s="20"/>
      <c r="AJ10" s="49"/>
      <c r="AK10" s="49"/>
      <c r="AL10" s="50"/>
      <c r="AM10" s="50"/>
      <c r="AN10" s="50"/>
      <c r="AO10" s="51"/>
      <c r="AP10" s="53"/>
      <c r="AQ10" s="9"/>
      <c r="AR10" s="10"/>
      <c r="AS10" s="10"/>
      <c r="AT10" s="10"/>
      <c r="AU10" s="20"/>
      <c r="AV10" s="49"/>
      <c r="AW10" s="49"/>
      <c r="AX10" s="50"/>
      <c r="AY10" s="50"/>
      <c r="AZ10" s="50"/>
      <c r="BA10" s="51"/>
      <c r="BB10" s="53"/>
      <c r="BC10" s="9"/>
      <c r="BD10" s="10"/>
      <c r="BE10" s="9"/>
      <c r="BF10" s="10"/>
      <c r="BG10" s="20"/>
      <c r="BH10" s="49"/>
      <c r="BI10" s="49"/>
      <c r="BJ10" s="50"/>
      <c r="BK10" s="50"/>
      <c r="BL10" s="50"/>
      <c r="BM10" s="51"/>
      <c r="BN10" s="53"/>
      <c r="BO10" s="9"/>
      <c r="BP10" s="10"/>
      <c r="BQ10" s="10"/>
      <c r="BR10" s="10"/>
      <c r="BS10" s="20"/>
      <c r="BT10" s="52"/>
      <c r="BU10" s="44">
        <v>1</v>
      </c>
      <c r="BV10" s="44"/>
      <c r="BW10" s="44"/>
      <c r="BX10" s="44"/>
      <c r="BY10" s="44"/>
      <c r="BZ10" s="44"/>
      <c r="CA10" s="44"/>
      <c r="CB10" s="44"/>
      <c r="CC10" s="45"/>
      <c r="CD10" s="221">
        <v>1</v>
      </c>
      <c r="CE10" s="33">
        <f>ROUND(E10/25,1)</f>
        <v>0.7</v>
      </c>
      <c r="CF10" s="7"/>
      <c r="CG10" s="224"/>
      <c r="CH10" s="352"/>
    </row>
    <row r="11" spans="1:93" ht="15.9" customHeight="1" thickBot="1">
      <c r="A11" s="1"/>
      <c r="B11" s="86" t="s">
        <v>55</v>
      </c>
      <c r="C11" s="54"/>
      <c r="D11" s="170">
        <f t="shared" ref="D11:K11" si="2">SUM(D6:D10)</f>
        <v>439</v>
      </c>
      <c r="E11" s="54">
        <f t="shared" si="2"/>
        <v>300</v>
      </c>
      <c r="F11" s="94">
        <f t="shared" si="2"/>
        <v>4</v>
      </c>
      <c r="G11" s="95">
        <f t="shared" si="2"/>
        <v>160</v>
      </c>
      <c r="H11" s="95">
        <f t="shared" si="2"/>
        <v>105</v>
      </c>
      <c r="I11" s="95">
        <f t="shared" si="2"/>
        <v>20</v>
      </c>
      <c r="J11" s="95">
        <f t="shared" si="2"/>
        <v>11</v>
      </c>
      <c r="K11" s="119">
        <f t="shared" si="2"/>
        <v>139</v>
      </c>
      <c r="L11" s="264"/>
      <c r="M11" s="265"/>
      <c r="N11" s="265"/>
      <c r="O11" s="265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6"/>
      <c r="CH11" s="260"/>
    </row>
    <row r="12" spans="1:93" ht="15.9" customHeight="1" thickBot="1">
      <c r="A12" s="270" t="s">
        <v>109</v>
      </c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1"/>
      <c r="BI12" s="271"/>
      <c r="BJ12" s="271"/>
      <c r="BK12" s="271"/>
      <c r="BL12" s="271"/>
      <c r="BM12" s="271"/>
      <c r="BN12" s="271"/>
      <c r="BO12" s="271"/>
      <c r="BP12" s="271"/>
      <c r="BQ12" s="271"/>
      <c r="BR12" s="271"/>
      <c r="BS12" s="272"/>
      <c r="BT12" s="267"/>
      <c r="BU12" s="268"/>
      <c r="BV12" s="268"/>
      <c r="BW12" s="268"/>
      <c r="BX12" s="268"/>
      <c r="BY12" s="268"/>
      <c r="BZ12" s="268"/>
      <c r="CA12" s="268"/>
      <c r="CB12" s="268"/>
      <c r="CC12" s="268"/>
      <c r="CD12" s="268"/>
      <c r="CE12" s="268"/>
      <c r="CF12" s="268"/>
      <c r="CG12" s="269"/>
      <c r="CH12" s="260"/>
    </row>
    <row r="13" spans="1:93" ht="15.9" customHeight="1">
      <c r="A13" s="106">
        <v>1</v>
      </c>
      <c r="B13" s="83" t="s">
        <v>56</v>
      </c>
      <c r="C13" s="29" t="s">
        <v>17</v>
      </c>
      <c r="D13" s="169">
        <f>SUM(F13:K13)</f>
        <v>75</v>
      </c>
      <c r="E13" s="29">
        <f t="shared" ref="E13:E19" si="3">SUM(F13:J13)</f>
        <v>41</v>
      </c>
      <c r="F13" s="113">
        <f t="shared" ref="F13:G19" si="4">SUM(L13:L13,R13:R13,X13:X13,AD13:AD13,AJ13:AJ13,AP13:AP13,AV13:AV13,BB13:BB13,BH13:BH13,BN13:BN13)</f>
        <v>15</v>
      </c>
      <c r="G13" s="114">
        <f t="shared" si="4"/>
        <v>0</v>
      </c>
      <c r="H13" s="114">
        <f t="shared" ref="H13:K19" si="5">SUM(N13,T13,Z13,AF13,AL13,AR13,AX13,BD13,BJ13,BP13)</f>
        <v>20</v>
      </c>
      <c r="I13" s="114">
        <f t="shared" si="5"/>
        <v>4</v>
      </c>
      <c r="J13" s="114">
        <f t="shared" si="5"/>
        <v>2</v>
      </c>
      <c r="K13" s="115">
        <f t="shared" si="5"/>
        <v>34</v>
      </c>
      <c r="L13" s="31">
        <v>15</v>
      </c>
      <c r="M13" s="31"/>
      <c r="N13" s="31">
        <v>20</v>
      </c>
      <c r="O13" s="31">
        <v>4</v>
      </c>
      <c r="P13" s="31">
        <v>2</v>
      </c>
      <c r="Q13" s="32">
        <v>34</v>
      </c>
      <c r="R13" s="33"/>
      <c r="S13" s="7"/>
      <c r="T13" s="8"/>
      <c r="U13" s="8"/>
      <c r="V13" s="8"/>
      <c r="W13" s="34"/>
      <c r="X13" s="30"/>
      <c r="Y13" s="30"/>
      <c r="Z13" s="31"/>
      <c r="AA13" s="31"/>
      <c r="AB13" s="31"/>
      <c r="AC13" s="32"/>
      <c r="AD13" s="59"/>
      <c r="AE13" s="79"/>
      <c r="AF13" s="15"/>
      <c r="AG13" s="15"/>
      <c r="AH13" s="15"/>
      <c r="AI13" s="16"/>
      <c r="AJ13" s="30"/>
      <c r="AK13" s="30"/>
      <c r="AL13" s="31"/>
      <c r="AM13" s="31"/>
      <c r="AN13" s="31"/>
      <c r="AO13" s="32"/>
      <c r="AP13" s="33"/>
      <c r="AQ13" s="7"/>
      <c r="AR13" s="8"/>
      <c r="AS13" s="8"/>
      <c r="AT13" s="8"/>
      <c r="AU13" s="34"/>
      <c r="AV13" s="30"/>
      <c r="AW13" s="30"/>
      <c r="AX13" s="31"/>
      <c r="AY13" s="31"/>
      <c r="AZ13" s="31"/>
      <c r="BA13" s="32"/>
      <c r="BB13" s="33"/>
      <c r="BC13" s="7"/>
      <c r="BD13" s="8"/>
      <c r="BE13" s="7"/>
      <c r="BF13" s="8"/>
      <c r="BG13" s="34"/>
      <c r="BH13" s="30"/>
      <c r="BI13" s="30"/>
      <c r="BJ13" s="31"/>
      <c r="BK13" s="31"/>
      <c r="BL13" s="31"/>
      <c r="BM13" s="32"/>
      <c r="BN13" s="33"/>
      <c r="BO13" s="7"/>
      <c r="BP13" s="8"/>
      <c r="BQ13" s="8"/>
      <c r="BR13" s="8"/>
      <c r="BS13" s="34"/>
      <c r="BT13" s="132">
        <v>3</v>
      </c>
      <c r="BU13" s="60"/>
      <c r="BV13" s="60"/>
      <c r="BW13" s="60"/>
      <c r="BX13" s="60"/>
      <c r="BY13" s="60"/>
      <c r="BZ13" s="60"/>
      <c r="CA13" s="60"/>
      <c r="CB13" s="60"/>
      <c r="CC13" s="61"/>
      <c r="CD13" s="244">
        <v>3</v>
      </c>
      <c r="CE13" s="175">
        <f t="shared" ref="CE13:CE19" si="6">ROUND(E13/25,1)</f>
        <v>1.6</v>
      </c>
      <c r="CF13" s="15">
        <v>1</v>
      </c>
      <c r="CG13" s="222"/>
      <c r="CH13" s="355">
        <v>3</v>
      </c>
    </row>
    <row r="14" spans="1:93" ht="15.9" customHeight="1">
      <c r="A14" s="213">
        <v>2</v>
      </c>
      <c r="B14" s="84" t="s">
        <v>57</v>
      </c>
      <c r="C14" s="29" t="s">
        <v>20</v>
      </c>
      <c r="D14" s="169">
        <f t="shared" ref="D14:D19" si="7">SUM(F14:K14)</f>
        <v>75</v>
      </c>
      <c r="E14" s="38">
        <f t="shared" si="3"/>
        <v>70</v>
      </c>
      <c r="F14" s="98">
        <f t="shared" si="4"/>
        <v>30</v>
      </c>
      <c r="G14" s="99">
        <f t="shared" si="4"/>
        <v>0</v>
      </c>
      <c r="H14" s="99">
        <f t="shared" si="5"/>
        <v>30</v>
      </c>
      <c r="I14" s="99">
        <f t="shared" si="5"/>
        <v>6</v>
      </c>
      <c r="J14" s="99">
        <f t="shared" si="5"/>
        <v>4</v>
      </c>
      <c r="K14" s="100">
        <f t="shared" si="5"/>
        <v>5</v>
      </c>
      <c r="L14" s="40">
        <v>30</v>
      </c>
      <c r="M14" s="40"/>
      <c r="N14" s="40">
        <v>30</v>
      </c>
      <c r="O14" s="40">
        <v>6</v>
      </c>
      <c r="P14" s="40">
        <v>4</v>
      </c>
      <c r="Q14" s="41">
        <v>5</v>
      </c>
      <c r="R14" s="42"/>
      <c r="S14" s="9"/>
      <c r="T14" s="10"/>
      <c r="U14" s="10"/>
      <c r="V14" s="10"/>
      <c r="W14" s="20"/>
      <c r="X14" s="39"/>
      <c r="Y14" s="39"/>
      <c r="Z14" s="40"/>
      <c r="AA14" s="40"/>
      <c r="AB14" s="40"/>
      <c r="AC14" s="41"/>
      <c r="AD14" s="42"/>
      <c r="AE14" s="11"/>
      <c r="AF14" s="12"/>
      <c r="AG14" s="12"/>
      <c r="AH14" s="12"/>
      <c r="AI14" s="14"/>
      <c r="AJ14" s="39"/>
      <c r="AK14" s="39"/>
      <c r="AL14" s="40"/>
      <c r="AM14" s="40"/>
      <c r="AN14" s="40"/>
      <c r="AO14" s="41"/>
      <c r="AP14" s="42"/>
      <c r="AQ14" s="11"/>
      <c r="AR14" s="12"/>
      <c r="AS14" s="12"/>
      <c r="AT14" s="12"/>
      <c r="AU14" s="14"/>
      <c r="AV14" s="39"/>
      <c r="AW14" s="39"/>
      <c r="AX14" s="40"/>
      <c r="AY14" s="40"/>
      <c r="AZ14" s="40"/>
      <c r="BA14" s="41"/>
      <c r="BB14" s="42"/>
      <c r="BC14" s="11"/>
      <c r="BD14" s="12"/>
      <c r="BE14" s="11"/>
      <c r="BF14" s="12"/>
      <c r="BG14" s="14"/>
      <c r="BH14" s="39"/>
      <c r="BI14" s="39"/>
      <c r="BJ14" s="40"/>
      <c r="BK14" s="40"/>
      <c r="BL14" s="40"/>
      <c r="BM14" s="41"/>
      <c r="BN14" s="42"/>
      <c r="BO14" s="11"/>
      <c r="BP14" s="12"/>
      <c r="BQ14" s="12"/>
      <c r="BR14" s="12"/>
      <c r="BS14" s="14"/>
      <c r="BT14" s="133">
        <v>3</v>
      </c>
      <c r="BU14" s="44"/>
      <c r="BV14" s="44"/>
      <c r="BW14" s="44"/>
      <c r="BX14" s="44"/>
      <c r="BY14" s="44"/>
      <c r="BZ14" s="44"/>
      <c r="CA14" s="44"/>
      <c r="CB14" s="44"/>
      <c r="CC14" s="45"/>
      <c r="CD14" s="221">
        <v>3</v>
      </c>
      <c r="CE14" s="176">
        <f t="shared" si="6"/>
        <v>2.8</v>
      </c>
      <c r="CF14" s="12">
        <v>1</v>
      </c>
      <c r="CG14" s="217"/>
      <c r="CH14" s="351"/>
    </row>
    <row r="15" spans="1:93" s="199" customFormat="1" ht="15.9" customHeight="1">
      <c r="A15" s="213">
        <v>3</v>
      </c>
      <c r="B15" s="84" t="s">
        <v>58</v>
      </c>
      <c r="C15" s="29" t="s">
        <v>17</v>
      </c>
      <c r="D15" s="169">
        <f t="shared" si="7"/>
        <v>50</v>
      </c>
      <c r="E15" s="38">
        <f t="shared" si="3"/>
        <v>50</v>
      </c>
      <c r="F15" s="98">
        <f t="shared" si="4"/>
        <v>15</v>
      </c>
      <c r="G15" s="99">
        <f t="shared" si="4"/>
        <v>0</v>
      </c>
      <c r="H15" s="99">
        <f t="shared" si="5"/>
        <v>30</v>
      </c>
      <c r="I15" s="99">
        <f t="shared" si="5"/>
        <v>3</v>
      </c>
      <c r="J15" s="99">
        <f t="shared" si="5"/>
        <v>2</v>
      </c>
      <c r="K15" s="100">
        <f t="shared" si="5"/>
        <v>0</v>
      </c>
      <c r="L15" s="40">
        <v>15</v>
      </c>
      <c r="M15" s="40"/>
      <c r="N15" s="40">
        <v>30</v>
      </c>
      <c r="O15" s="40">
        <v>3</v>
      </c>
      <c r="P15" s="40">
        <v>2</v>
      </c>
      <c r="Q15" s="41">
        <v>0</v>
      </c>
      <c r="R15" s="42"/>
      <c r="S15" s="11"/>
      <c r="T15" s="12"/>
      <c r="U15" s="12"/>
      <c r="V15" s="12"/>
      <c r="W15" s="14"/>
      <c r="X15" s="39"/>
      <c r="Y15" s="39"/>
      <c r="Z15" s="40"/>
      <c r="AA15" s="40"/>
      <c r="AB15" s="40"/>
      <c r="AC15" s="41"/>
      <c r="AD15" s="42"/>
      <c r="AE15" s="11"/>
      <c r="AF15" s="12"/>
      <c r="AG15" s="12"/>
      <c r="AH15" s="12"/>
      <c r="AI15" s="14"/>
      <c r="AJ15" s="39"/>
      <c r="AK15" s="39"/>
      <c r="AL15" s="40"/>
      <c r="AM15" s="40"/>
      <c r="AN15" s="40"/>
      <c r="AO15" s="41"/>
      <c r="AP15" s="42"/>
      <c r="AQ15" s="11"/>
      <c r="AR15" s="12"/>
      <c r="AS15" s="12"/>
      <c r="AT15" s="12"/>
      <c r="AU15" s="14"/>
      <c r="AV15" s="39"/>
      <c r="AW15" s="39"/>
      <c r="AX15" s="40"/>
      <c r="AY15" s="40"/>
      <c r="AZ15" s="40"/>
      <c r="BA15" s="41"/>
      <c r="BB15" s="42"/>
      <c r="BC15" s="11"/>
      <c r="BD15" s="12"/>
      <c r="BE15" s="11"/>
      <c r="BF15" s="12"/>
      <c r="BG15" s="14"/>
      <c r="BH15" s="39"/>
      <c r="BI15" s="39"/>
      <c r="BJ15" s="40"/>
      <c r="BK15" s="40"/>
      <c r="BL15" s="40"/>
      <c r="BM15" s="41"/>
      <c r="BN15" s="42"/>
      <c r="BO15" s="11"/>
      <c r="BP15" s="12"/>
      <c r="BQ15" s="12"/>
      <c r="BR15" s="12"/>
      <c r="BS15" s="14"/>
      <c r="BT15" s="134">
        <v>2</v>
      </c>
      <c r="BU15" s="47"/>
      <c r="BV15" s="47"/>
      <c r="BW15" s="47"/>
      <c r="BX15" s="47"/>
      <c r="BY15" s="47"/>
      <c r="BZ15" s="47"/>
      <c r="CA15" s="47"/>
      <c r="CB15" s="47"/>
      <c r="CC15" s="48"/>
      <c r="CD15" s="221">
        <v>2</v>
      </c>
      <c r="CE15" s="176">
        <f t="shared" si="6"/>
        <v>2</v>
      </c>
      <c r="CF15" s="12">
        <v>1</v>
      </c>
      <c r="CG15" s="218"/>
      <c r="CH15" s="351"/>
      <c r="CI15" s="198"/>
    </row>
    <row r="16" spans="1:93" ht="15" customHeight="1">
      <c r="A16" s="213">
        <v>4</v>
      </c>
      <c r="B16" s="85" t="s">
        <v>59</v>
      </c>
      <c r="C16" s="29" t="s">
        <v>17</v>
      </c>
      <c r="D16" s="169">
        <f t="shared" si="7"/>
        <v>50</v>
      </c>
      <c r="E16" s="38">
        <f t="shared" si="3"/>
        <v>36</v>
      </c>
      <c r="F16" s="98">
        <f t="shared" si="4"/>
        <v>0</v>
      </c>
      <c r="G16" s="99">
        <f t="shared" si="4"/>
        <v>0</v>
      </c>
      <c r="H16" s="99">
        <f t="shared" si="5"/>
        <v>30</v>
      </c>
      <c r="I16" s="99">
        <f t="shared" si="5"/>
        <v>4</v>
      </c>
      <c r="J16" s="99">
        <f t="shared" si="5"/>
        <v>2</v>
      </c>
      <c r="K16" s="100">
        <f t="shared" si="5"/>
        <v>14</v>
      </c>
      <c r="L16" s="40"/>
      <c r="M16" s="40"/>
      <c r="N16" s="40"/>
      <c r="O16" s="40"/>
      <c r="P16" s="40"/>
      <c r="Q16" s="41"/>
      <c r="R16" s="42"/>
      <c r="S16" s="11"/>
      <c r="T16" s="12">
        <v>30</v>
      </c>
      <c r="U16" s="12">
        <v>4</v>
      </c>
      <c r="V16" s="12">
        <v>2</v>
      </c>
      <c r="W16" s="14">
        <v>14</v>
      </c>
      <c r="X16" s="39"/>
      <c r="Y16" s="39"/>
      <c r="Z16" s="40"/>
      <c r="AA16" s="40"/>
      <c r="AB16" s="40"/>
      <c r="AC16" s="41"/>
      <c r="AD16" s="42"/>
      <c r="AE16" s="11"/>
      <c r="AF16" s="12"/>
      <c r="AG16" s="12"/>
      <c r="AH16" s="12"/>
      <c r="AI16" s="14"/>
      <c r="AJ16" s="39"/>
      <c r="AK16" s="39"/>
      <c r="AL16" s="40"/>
      <c r="AM16" s="40"/>
      <c r="AN16" s="40"/>
      <c r="AO16" s="41"/>
      <c r="AP16" s="42"/>
      <c r="AQ16" s="11"/>
      <c r="AR16" s="12"/>
      <c r="AS16" s="12"/>
      <c r="AT16" s="12"/>
      <c r="AU16" s="14"/>
      <c r="AV16" s="39"/>
      <c r="AW16" s="39"/>
      <c r="AX16" s="40"/>
      <c r="AY16" s="40"/>
      <c r="AZ16" s="40"/>
      <c r="BA16" s="41"/>
      <c r="BB16" s="42"/>
      <c r="BC16" s="11"/>
      <c r="BD16" s="12"/>
      <c r="BE16" s="11"/>
      <c r="BF16" s="12"/>
      <c r="BG16" s="14"/>
      <c r="BH16" s="39"/>
      <c r="BI16" s="39"/>
      <c r="BJ16" s="40"/>
      <c r="BK16" s="40"/>
      <c r="BL16" s="40"/>
      <c r="BM16" s="41"/>
      <c r="BN16" s="42"/>
      <c r="BO16" s="11"/>
      <c r="BP16" s="12"/>
      <c r="BQ16" s="12"/>
      <c r="BR16" s="12"/>
      <c r="BS16" s="14"/>
      <c r="BT16" s="134"/>
      <c r="BU16" s="47">
        <v>2</v>
      </c>
      <c r="BV16" s="47"/>
      <c r="BW16" s="47"/>
      <c r="BX16" s="47"/>
      <c r="BY16" s="47"/>
      <c r="BZ16" s="47"/>
      <c r="CA16" s="47"/>
      <c r="CB16" s="47"/>
      <c r="CC16" s="48"/>
      <c r="CD16" s="221">
        <v>2</v>
      </c>
      <c r="CE16" s="176">
        <f t="shared" si="6"/>
        <v>1.4</v>
      </c>
      <c r="CF16" s="12">
        <v>1</v>
      </c>
      <c r="CG16" s="218"/>
      <c r="CH16" s="351"/>
    </row>
    <row r="17" spans="1:87" s="199" customFormat="1" ht="15.9" customHeight="1">
      <c r="A17" s="213">
        <v>5</v>
      </c>
      <c r="B17" s="85" t="s">
        <v>60</v>
      </c>
      <c r="C17" s="29" t="s">
        <v>20</v>
      </c>
      <c r="D17" s="169">
        <f t="shared" si="7"/>
        <v>50</v>
      </c>
      <c r="E17" s="38">
        <f t="shared" si="3"/>
        <v>43</v>
      </c>
      <c r="F17" s="98">
        <f t="shared" si="4"/>
        <v>15</v>
      </c>
      <c r="G17" s="99">
        <f t="shared" si="4"/>
        <v>0</v>
      </c>
      <c r="H17" s="99">
        <f t="shared" si="5"/>
        <v>20</v>
      </c>
      <c r="I17" s="99">
        <f t="shared" si="5"/>
        <v>4</v>
      </c>
      <c r="J17" s="99">
        <f t="shared" si="5"/>
        <v>4</v>
      </c>
      <c r="K17" s="100">
        <f t="shared" si="5"/>
        <v>7</v>
      </c>
      <c r="L17" s="40">
        <v>15</v>
      </c>
      <c r="M17" s="40"/>
      <c r="N17" s="40">
        <v>20</v>
      </c>
      <c r="O17" s="40">
        <v>4</v>
      </c>
      <c r="P17" s="40">
        <v>4</v>
      </c>
      <c r="Q17" s="41">
        <v>7</v>
      </c>
      <c r="R17" s="42"/>
      <c r="S17" s="11"/>
      <c r="T17" s="12"/>
      <c r="U17" s="12"/>
      <c r="V17" s="12"/>
      <c r="W17" s="14"/>
      <c r="X17" s="39"/>
      <c r="Y17" s="39"/>
      <c r="Z17" s="40"/>
      <c r="AA17" s="40"/>
      <c r="AB17" s="40"/>
      <c r="AC17" s="41"/>
      <c r="AD17" s="42"/>
      <c r="AE17" s="11"/>
      <c r="AF17" s="12"/>
      <c r="AG17" s="12"/>
      <c r="AH17" s="12"/>
      <c r="AI17" s="14"/>
      <c r="AJ17" s="49"/>
      <c r="AK17" s="49"/>
      <c r="AL17" s="50"/>
      <c r="AM17" s="50"/>
      <c r="AN17" s="50"/>
      <c r="AO17" s="51"/>
      <c r="AP17" s="42"/>
      <c r="AQ17" s="11"/>
      <c r="AR17" s="12"/>
      <c r="AS17" s="12"/>
      <c r="AT17" s="12"/>
      <c r="AU17" s="14"/>
      <c r="AV17" s="39"/>
      <c r="AW17" s="39"/>
      <c r="AX17" s="40"/>
      <c r="AY17" s="40"/>
      <c r="AZ17" s="40"/>
      <c r="BA17" s="41"/>
      <c r="BB17" s="42"/>
      <c r="BC17" s="11"/>
      <c r="BD17" s="12"/>
      <c r="BE17" s="11"/>
      <c r="BF17" s="12"/>
      <c r="BG17" s="14"/>
      <c r="BH17" s="39"/>
      <c r="BI17" s="39"/>
      <c r="BJ17" s="40"/>
      <c r="BK17" s="40"/>
      <c r="BL17" s="40"/>
      <c r="BM17" s="41"/>
      <c r="BN17" s="42"/>
      <c r="BO17" s="11"/>
      <c r="BP17" s="12"/>
      <c r="BQ17" s="12"/>
      <c r="BR17" s="12"/>
      <c r="BS17" s="14"/>
      <c r="BT17" s="135">
        <v>2</v>
      </c>
      <c r="BU17" s="44"/>
      <c r="BV17" s="44"/>
      <c r="BW17" s="44"/>
      <c r="BX17" s="44"/>
      <c r="BY17" s="44"/>
      <c r="BZ17" s="44"/>
      <c r="CA17" s="44"/>
      <c r="CB17" s="44"/>
      <c r="CC17" s="45"/>
      <c r="CD17" s="221">
        <v>2</v>
      </c>
      <c r="CE17" s="176">
        <f t="shared" si="6"/>
        <v>1.7</v>
      </c>
      <c r="CF17" s="12">
        <v>1</v>
      </c>
      <c r="CG17" s="224"/>
      <c r="CH17" s="351"/>
      <c r="CI17" s="198"/>
    </row>
    <row r="18" spans="1:87" ht="15.9" customHeight="1">
      <c r="A18" s="213">
        <v>6</v>
      </c>
      <c r="B18" s="85" t="s">
        <v>61</v>
      </c>
      <c r="C18" s="29" t="s">
        <v>17</v>
      </c>
      <c r="D18" s="169">
        <f t="shared" si="7"/>
        <v>50</v>
      </c>
      <c r="E18" s="38">
        <f t="shared" si="3"/>
        <v>24</v>
      </c>
      <c r="F18" s="98">
        <f t="shared" si="4"/>
        <v>0</v>
      </c>
      <c r="G18" s="99">
        <f t="shared" si="4"/>
        <v>0</v>
      </c>
      <c r="H18" s="99">
        <f t="shared" si="5"/>
        <v>20</v>
      </c>
      <c r="I18" s="99">
        <f t="shared" si="5"/>
        <v>2</v>
      </c>
      <c r="J18" s="99">
        <f t="shared" si="5"/>
        <v>2</v>
      </c>
      <c r="K18" s="100">
        <f t="shared" si="5"/>
        <v>26</v>
      </c>
      <c r="L18" s="40"/>
      <c r="M18" s="40"/>
      <c r="N18" s="40">
        <v>20</v>
      </c>
      <c r="O18" s="40">
        <v>2</v>
      </c>
      <c r="P18" s="40">
        <v>2</v>
      </c>
      <c r="Q18" s="41">
        <v>26</v>
      </c>
      <c r="R18" s="53"/>
      <c r="S18" s="9"/>
      <c r="T18" s="10"/>
      <c r="U18" s="10"/>
      <c r="V18" s="10"/>
      <c r="W18" s="20"/>
      <c r="X18" s="39"/>
      <c r="Y18" s="39"/>
      <c r="Z18" s="40"/>
      <c r="AA18" s="40"/>
      <c r="AB18" s="40"/>
      <c r="AC18" s="41"/>
      <c r="AD18" s="53"/>
      <c r="AE18" s="9"/>
      <c r="AF18" s="10"/>
      <c r="AG18" s="10"/>
      <c r="AH18" s="10"/>
      <c r="AI18" s="20"/>
      <c r="AJ18" s="49"/>
      <c r="AK18" s="49"/>
      <c r="AL18" s="50"/>
      <c r="AM18" s="50"/>
      <c r="AN18" s="50"/>
      <c r="AO18" s="51"/>
      <c r="AP18" s="53"/>
      <c r="AQ18" s="9"/>
      <c r="AR18" s="10"/>
      <c r="AS18" s="10"/>
      <c r="AT18" s="10"/>
      <c r="AU18" s="20"/>
      <c r="AV18" s="49"/>
      <c r="AW18" s="49"/>
      <c r="AX18" s="50"/>
      <c r="AY18" s="50"/>
      <c r="AZ18" s="50"/>
      <c r="BA18" s="51"/>
      <c r="BB18" s="53"/>
      <c r="BC18" s="9"/>
      <c r="BD18" s="10"/>
      <c r="BE18" s="9"/>
      <c r="BF18" s="10"/>
      <c r="BG18" s="20"/>
      <c r="BH18" s="49"/>
      <c r="BI18" s="49"/>
      <c r="BJ18" s="50"/>
      <c r="BK18" s="50"/>
      <c r="BL18" s="50"/>
      <c r="BM18" s="51"/>
      <c r="BN18" s="53"/>
      <c r="BO18" s="9"/>
      <c r="BP18" s="10"/>
      <c r="BQ18" s="10"/>
      <c r="BR18" s="10"/>
      <c r="BS18" s="20"/>
      <c r="BT18" s="135">
        <v>2</v>
      </c>
      <c r="BU18" s="44"/>
      <c r="BV18" s="44"/>
      <c r="BW18" s="44"/>
      <c r="BX18" s="44"/>
      <c r="BY18" s="44"/>
      <c r="BZ18" s="44"/>
      <c r="CA18" s="44"/>
      <c r="CB18" s="44"/>
      <c r="CC18" s="45"/>
      <c r="CD18" s="221">
        <v>2</v>
      </c>
      <c r="CE18" s="176">
        <f t="shared" si="6"/>
        <v>1</v>
      </c>
      <c r="CF18" s="12">
        <v>1</v>
      </c>
      <c r="CG18" s="224"/>
      <c r="CH18" s="351"/>
    </row>
    <row r="19" spans="1:87" s="199" customFormat="1" ht="15.9" customHeight="1" thickBot="1">
      <c r="A19" s="213">
        <v>7</v>
      </c>
      <c r="B19" s="85" t="s">
        <v>62</v>
      </c>
      <c r="C19" s="29" t="s">
        <v>17</v>
      </c>
      <c r="D19" s="169">
        <f t="shared" si="7"/>
        <v>75</v>
      </c>
      <c r="E19" s="38">
        <f t="shared" si="3"/>
        <v>36</v>
      </c>
      <c r="F19" s="98">
        <f t="shared" si="4"/>
        <v>30</v>
      </c>
      <c r="G19" s="99">
        <f t="shared" si="4"/>
        <v>0</v>
      </c>
      <c r="H19" s="99">
        <f t="shared" si="5"/>
        <v>0</v>
      </c>
      <c r="I19" s="99">
        <f t="shared" si="5"/>
        <v>4</v>
      </c>
      <c r="J19" s="99">
        <f t="shared" si="5"/>
        <v>2</v>
      </c>
      <c r="K19" s="100">
        <f t="shared" si="5"/>
        <v>39</v>
      </c>
      <c r="L19" s="40"/>
      <c r="M19" s="40"/>
      <c r="N19" s="40"/>
      <c r="O19" s="40"/>
      <c r="P19" s="40"/>
      <c r="Q19" s="41"/>
      <c r="R19" s="53"/>
      <c r="S19" s="9"/>
      <c r="T19" s="10"/>
      <c r="U19" s="10"/>
      <c r="V19" s="10"/>
      <c r="W19" s="20"/>
      <c r="X19" s="39"/>
      <c r="Y19" s="39"/>
      <c r="Z19" s="40"/>
      <c r="AA19" s="40"/>
      <c r="AB19" s="40"/>
      <c r="AC19" s="41"/>
      <c r="AD19" s="64">
        <v>30</v>
      </c>
      <c r="AE19" s="17"/>
      <c r="AF19" s="17"/>
      <c r="AG19" s="17">
        <v>4</v>
      </c>
      <c r="AH19" s="17">
        <v>2</v>
      </c>
      <c r="AI19" s="18">
        <v>39</v>
      </c>
      <c r="AJ19" s="49"/>
      <c r="AK19" s="49"/>
      <c r="AL19" s="49"/>
      <c r="AM19" s="49"/>
      <c r="AN19" s="49"/>
      <c r="AO19" s="49"/>
      <c r="AP19" s="53"/>
      <c r="AQ19" s="9"/>
      <c r="AR19" s="10"/>
      <c r="AS19" s="10"/>
      <c r="AT19" s="10"/>
      <c r="AU19" s="20"/>
      <c r="AV19" s="49"/>
      <c r="AW19" s="49"/>
      <c r="AX19" s="50"/>
      <c r="AY19" s="50"/>
      <c r="AZ19" s="50"/>
      <c r="BA19" s="51"/>
      <c r="BB19" s="53"/>
      <c r="BC19" s="9"/>
      <c r="BD19" s="10"/>
      <c r="BE19" s="9"/>
      <c r="BF19" s="10"/>
      <c r="BG19" s="20"/>
      <c r="BH19" s="49"/>
      <c r="BI19" s="49"/>
      <c r="BJ19" s="50"/>
      <c r="BK19" s="50"/>
      <c r="BL19" s="50"/>
      <c r="BM19" s="51"/>
      <c r="BN19" s="53"/>
      <c r="BO19" s="9"/>
      <c r="BP19" s="10"/>
      <c r="BQ19" s="10"/>
      <c r="BR19" s="10"/>
      <c r="BS19" s="20"/>
      <c r="BT19" s="74"/>
      <c r="BU19" s="65"/>
      <c r="BV19" s="65"/>
      <c r="BW19" s="65">
        <v>3</v>
      </c>
      <c r="BX19" s="65"/>
      <c r="BY19" s="65"/>
      <c r="BZ19" s="65"/>
      <c r="CA19" s="65"/>
      <c r="CB19" s="65"/>
      <c r="CC19" s="136"/>
      <c r="CD19" s="225">
        <v>3</v>
      </c>
      <c r="CE19" s="245">
        <f t="shared" si="6"/>
        <v>1.4</v>
      </c>
      <c r="CF19" s="17">
        <v>1</v>
      </c>
      <c r="CG19" s="220"/>
      <c r="CH19" s="354"/>
      <c r="CI19" s="198"/>
    </row>
    <row r="20" spans="1:87" ht="15.9" customHeight="1" thickBot="1">
      <c r="A20" s="1"/>
      <c r="B20" s="86" t="s">
        <v>55</v>
      </c>
      <c r="C20" s="54"/>
      <c r="D20" s="170">
        <f>SUM(D13:D19)</f>
        <v>425</v>
      </c>
      <c r="E20" s="54">
        <f t="shared" ref="E20:K20" si="8">SUM(E13:E19)</f>
        <v>300</v>
      </c>
      <c r="F20" s="94">
        <f t="shared" si="8"/>
        <v>105</v>
      </c>
      <c r="G20" s="95">
        <f t="shared" si="8"/>
        <v>0</v>
      </c>
      <c r="H20" s="95">
        <f t="shared" si="8"/>
        <v>150</v>
      </c>
      <c r="I20" s="95">
        <f t="shared" si="8"/>
        <v>27</v>
      </c>
      <c r="J20" s="95">
        <f t="shared" si="8"/>
        <v>18</v>
      </c>
      <c r="K20" s="119">
        <f t="shared" si="8"/>
        <v>125</v>
      </c>
      <c r="L20" s="264"/>
      <c r="M20" s="265"/>
      <c r="N20" s="265"/>
      <c r="O20" s="265"/>
      <c r="P20" s="265"/>
      <c r="Q20" s="265"/>
      <c r="R20" s="265"/>
      <c r="S20" s="265"/>
      <c r="T20" s="265"/>
      <c r="U20" s="265"/>
      <c r="V20" s="265"/>
      <c r="W20" s="265"/>
      <c r="X20" s="265"/>
      <c r="Y20" s="265"/>
      <c r="Z20" s="265"/>
      <c r="AA20" s="265"/>
      <c r="AB20" s="265"/>
      <c r="AC20" s="265"/>
      <c r="AD20" s="265"/>
      <c r="AE20" s="265"/>
      <c r="AF20" s="265"/>
      <c r="AG20" s="265"/>
      <c r="AH20" s="265"/>
      <c r="AI20" s="265"/>
      <c r="AJ20" s="265"/>
      <c r="AK20" s="265"/>
      <c r="AL20" s="265"/>
      <c r="AM20" s="265"/>
      <c r="AN20" s="265"/>
      <c r="AO20" s="265"/>
      <c r="AP20" s="265"/>
      <c r="AQ20" s="265"/>
      <c r="AR20" s="265"/>
      <c r="AS20" s="265"/>
      <c r="AT20" s="265"/>
      <c r="AU20" s="265"/>
      <c r="AV20" s="265"/>
      <c r="AW20" s="265"/>
      <c r="AX20" s="265"/>
      <c r="AY20" s="265"/>
      <c r="AZ20" s="265"/>
      <c r="BA20" s="265"/>
      <c r="BB20" s="265"/>
      <c r="BC20" s="265"/>
      <c r="BD20" s="265"/>
      <c r="BE20" s="265"/>
      <c r="BF20" s="265"/>
      <c r="BG20" s="265"/>
      <c r="BH20" s="265"/>
      <c r="BI20" s="265"/>
      <c r="BJ20" s="265"/>
      <c r="BK20" s="265"/>
      <c r="BL20" s="265"/>
      <c r="BM20" s="265"/>
      <c r="BN20" s="265"/>
      <c r="BO20" s="265"/>
      <c r="BP20" s="265"/>
      <c r="BQ20" s="265"/>
      <c r="BR20" s="265"/>
      <c r="BS20" s="265"/>
      <c r="BT20" s="265"/>
      <c r="BU20" s="265"/>
      <c r="BV20" s="265"/>
      <c r="BW20" s="265"/>
      <c r="BX20" s="265"/>
      <c r="BY20" s="265"/>
      <c r="BZ20" s="265"/>
      <c r="CA20" s="265"/>
      <c r="CB20" s="265"/>
      <c r="CC20" s="265"/>
      <c r="CD20" s="265"/>
      <c r="CE20" s="265"/>
      <c r="CF20" s="265"/>
      <c r="CG20" s="266"/>
      <c r="CH20" s="260"/>
    </row>
    <row r="21" spans="1:87" ht="15.9" customHeight="1" thickBot="1">
      <c r="A21" s="270" t="s">
        <v>143</v>
      </c>
      <c r="B21" s="271"/>
      <c r="C21" s="271"/>
      <c r="D21" s="271"/>
      <c r="E21" s="271"/>
      <c r="F21" s="271"/>
      <c r="G21" s="271"/>
      <c r="H21" s="271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  <c r="BJ21" s="271"/>
      <c r="BK21" s="271"/>
      <c r="BL21" s="271"/>
      <c r="BM21" s="271"/>
      <c r="BN21" s="271"/>
      <c r="BO21" s="271"/>
      <c r="BP21" s="271"/>
      <c r="BQ21" s="271"/>
      <c r="BR21" s="271"/>
      <c r="BS21" s="272"/>
      <c r="BT21" s="264"/>
      <c r="BU21" s="265"/>
      <c r="BV21" s="265"/>
      <c r="BW21" s="265"/>
      <c r="BX21" s="265"/>
      <c r="BY21" s="265"/>
      <c r="BZ21" s="265"/>
      <c r="CA21" s="265"/>
      <c r="CB21" s="265"/>
      <c r="CC21" s="265"/>
      <c r="CD21" s="265"/>
      <c r="CE21" s="265"/>
      <c r="CF21" s="265"/>
      <c r="CG21" s="266"/>
      <c r="CH21" s="260"/>
    </row>
    <row r="22" spans="1:87" ht="15.9" customHeight="1">
      <c r="A22" s="106">
        <v>1</v>
      </c>
      <c r="B22" s="83" t="s">
        <v>63</v>
      </c>
      <c r="C22" s="29" t="s">
        <v>20</v>
      </c>
      <c r="D22" s="169">
        <f t="shared" ref="D22:D59" si="9">SUM(F22:K22)</f>
        <v>150</v>
      </c>
      <c r="E22" s="29">
        <f t="shared" ref="E22:E59" si="10">SUM(F22:J22)</f>
        <v>70</v>
      </c>
      <c r="F22" s="113">
        <f t="shared" ref="F22:F59" si="11">SUM(L22:L22,R22:R22,X22:X22,AD22:AD22,AJ22:AJ22,AP22:AP22,AV22:AV22,BB22:BB22,BH22:BH22,BN22:BN22)</f>
        <v>30</v>
      </c>
      <c r="G22" s="114">
        <f t="shared" ref="G22:G59" si="12">SUM(M22:M22,S22:S22,Y22:Y22,AE22:AE22,AK22:AK22,AQ22:AQ22,AW22:AW22,BC22:BC22,BI22:BI22,BO22:BO22)</f>
        <v>0</v>
      </c>
      <c r="H22" s="114">
        <f t="shared" ref="H22:H59" si="13">SUM(N22:N22,T22:T22,Z22:Z22,AF22:AF22,AL22:AL22,AR22:AR22,AX22:AX22,BD22:BD22,BJ22:BJ22,BP22:BP22)</f>
        <v>30</v>
      </c>
      <c r="I22" s="114">
        <f t="shared" ref="I22:I59" si="14">SUM(O22:O22,U22:U22,AA22:AA22,AG22:AG22,AM22:AM22,AS22:AS22,AY22:AY22,BE22:BE22,BK22:BK22,BQ22:BQ22)</f>
        <v>6</v>
      </c>
      <c r="J22" s="114">
        <f t="shared" ref="J22:J59" si="15">SUM(P22:P22,V22:V22,AB22:AB22,AH22:AH22,AN22:AN22,AT22:AT22,AZ22:AZ22,BF22:BF22,BL22:BL22,BR22:BR22)</f>
        <v>4</v>
      </c>
      <c r="K22" s="115">
        <f t="shared" ref="K22:K59" si="16">SUM(Q22:Q22,W22:W22,AC22:AC22,AI22:AI22,AO22:AO22,AU22:AU22,BA22:BA22,BG22:BG22,BM22:BM22,BS22:BS22)</f>
        <v>80</v>
      </c>
      <c r="L22" s="30">
        <v>30</v>
      </c>
      <c r="M22" s="31"/>
      <c r="N22" s="31">
        <v>30</v>
      </c>
      <c r="O22" s="31">
        <v>6</v>
      </c>
      <c r="P22" s="31">
        <v>4</v>
      </c>
      <c r="Q22" s="32">
        <v>80</v>
      </c>
      <c r="R22" s="33"/>
      <c r="S22" s="7"/>
      <c r="T22" s="8"/>
      <c r="U22" s="8"/>
      <c r="V22" s="8"/>
      <c r="W22" s="34"/>
      <c r="X22" s="30"/>
      <c r="Y22" s="30"/>
      <c r="Z22" s="31"/>
      <c r="AA22" s="31"/>
      <c r="AB22" s="31"/>
      <c r="AC22" s="32"/>
      <c r="AD22" s="33"/>
      <c r="AE22" s="7"/>
      <c r="AF22" s="8"/>
      <c r="AG22" s="8"/>
      <c r="AH22" s="8"/>
      <c r="AI22" s="34"/>
      <c r="AJ22" s="30"/>
      <c r="AK22" s="30"/>
      <c r="AL22" s="31"/>
      <c r="AM22" s="31"/>
      <c r="AN22" s="31"/>
      <c r="AO22" s="32"/>
      <c r="AP22" s="59"/>
      <c r="AQ22" s="79"/>
      <c r="AR22" s="15"/>
      <c r="AS22" s="15"/>
      <c r="AT22" s="15"/>
      <c r="AU22" s="16"/>
      <c r="AV22" s="30"/>
      <c r="AW22" s="30"/>
      <c r="AX22" s="31"/>
      <c r="AY22" s="31"/>
      <c r="AZ22" s="31"/>
      <c r="BA22" s="32"/>
      <c r="BB22" s="33"/>
      <c r="BC22" s="7"/>
      <c r="BD22" s="8"/>
      <c r="BE22" s="7"/>
      <c r="BF22" s="8"/>
      <c r="BG22" s="34"/>
      <c r="BH22" s="30"/>
      <c r="BI22" s="30"/>
      <c r="BJ22" s="31"/>
      <c r="BK22" s="31"/>
      <c r="BL22" s="31"/>
      <c r="BM22" s="32"/>
      <c r="BN22" s="33"/>
      <c r="BO22" s="7"/>
      <c r="BP22" s="8"/>
      <c r="BQ22" s="8"/>
      <c r="BR22" s="8"/>
      <c r="BS22" s="34"/>
      <c r="BT22" s="55">
        <v>6</v>
      </c>
      <c r="BU22" s="36"/>
      <c r="BV22" s="36"/>
      <c r="BW22" s="36"/>
      <c r="BX22" s="36"/>
      <c r="BY22" s="36"/>
      <c r="BZ22" s="36"/>
      <c r="CA22" s="36"/>
      <c r="CB22" s="36"/>
      <c r="CC22" s="37"/>
      <c r="CD22" s="226">
        <v>6</v>
      </c>
      <c r="CE22" s="33">
        <f t="shared" ref="CE22:CE59" si="17">ROUND(E22/25,1)</f>
        <v>2.8</v>
      </c>
      <c r="CF22" s="7">
        <v>3</v>
      </c>
      <c r="CG22" s="13"/>
      <c r="CH22" s="355"/>
    </row>
    <row r="23" spans="1:87" ht="15.9" customHeight="1">
      <c r="A23" s="213">
        <v>2</v>
      </c>
      <c r="B23" s="84" t="s">
        <v>64</v>
      </c>
      <c r="C23" s="29" t="s">
        <v>20</v>
      </c>
      <c r="D23" s="169">
        <f t="shared" si="9"/>
        <v>75</v>
      </c>
      <c r="E23" s="38">
        <f t="shared" si="10"/>
        <v>48</v>
      </c>
      <c r="F23" s="98">
        <f t="shared" si="11"/>
        <v>20</v>
      </c>
      <c r="G23" s="99">
        <f t="shared" si="12"/>
        <v>0</v>
      </c>
      <c r="H23" s="99">
        <f t="shared" si="13"/>
        <v>20</v>
      </c>
      <c r="I23" s="99">
        <f t="shared" si="14"/>
        <v>4</v>
      </c>
      <c r="J23" s="99">
        <f t="shared" si="15"/>
        <v>4</v>
      </c>
      <c r="K23" s="100">
        <f t="shared" si="16"/>
        <v>27</v>
      </c>
      <c r="L23" s="39"/>
      <c r="M23" s="40"/>
      <c r="N23" s="40"/>
      <c r="O23" s="40"/>
      <c r="P23" s="40"/>
      <c r="Q23" s="41"/>
      <c r="R23" s="42">
        <v>20</v>
      </c>
      <c r="S23" s="11"/>
      <c r="T23" s="12">
        <v>20</v>
      </c>
      <c r="U23" s="12">
        <v>4</v>
      </c>
      <c r="V23" s="12">
        <v>4</v>
      </c>
      <c r="W23" s="14">
        <v>27</v>
      </c>
      <c r="X23" s="39"/>
      <c r="Y23" s="39"/>
      <c r="Z23" s="40"/>
      <c r="AA23" s="40"/>
      <c r="AB23" s="40"/>
      <c r="AC23" s="41"/>
      <c r="AD23" s="42"/>
      <c r="AE23" s="11"/>
      <c r="AF23" s="12"/>
      <c r="AG23" s="12"/>
      <c r="AH23" s="12"/>
      <c r="AI23" s="14"/>
      <c r="AJ23" s="39"/>
      <c r="AK23" s="39"/>
      <c r="AL23" s="40"/>
      <c r="AM23" s="40"/>
      <c r="AN23" s="40"/>
      <c r="AO23" s="41"/>
      <c r="AP23" s="42"/>
      <c r="AQ23" s="11"/>
      <c r="AR23" s="12"/>
      <c r="AS23" s="12"/>
      <c r="AT23" s="12"/>
      <c r="AU23" s="14"/>
      <c r="AV23" s="39"/>
      <c r="AW23" s="39"/>
      <c r="AX23" s="40"/>
      <c r="AY23" s="40"/>
      <c r="AZ23" s="40"/>
      <c r="BA23" s="41"/>
      <c r="BB23" s="42"/>
      <c r="BC23" s="11"/>
      <c r="BD23" s="12"/>
      <c r="BE23" s="11"/>
      <c r="BF23" s="12"/>
      <c r="BG23" s="14"/>
      <c r="BH23" s="39"/>
      <c r="BI23" s="39"/>
      <c r="BJ23" s="40"/>
      <c r="BK23" s="40"/>
      <c r="BL23" s="40"/>
      <c r="BM23" s="41"/>
      <c r="BN23" s="42"/>
      <c r="BO23" s="11"/>
      <c r="BP23" s="12"/>
      <c r="BQ23" s="12"/>
      <c r="BR23" s="12"/>
      <c r="BS23" s="14"/>
      <c r="BT23" s="46"/>
      <c r="BU23" s="47">
        <v>3</v>
      </c>
      <c r="BV23" s="47"/>
      <c r="BW23" s="47"/>
      <c r="BX23" s="47"/>
      <c r="BY23" s="47"/>
      <c r="BZ23" s="47"/>
      <c r="CA23" s="47"/>
      <c r="CB23" s="47"/>
      <c r="CC23" s="48"/>
      <c r="CD23" s="227">
        <f>SUM(BT23:CC23)</f>
        <v>3</v>
      </c>
      <c r="CE23" s="33">
        <f t="shared" si="17"/>
        <v>1.9</v>
      </c>
      <c r="CF23" s="7">
        <v>1</v>
      </c>
      <c r="CG23" s="14"/>
      <c r="CH23" s="351">
        <v>1</v>
      </c>
    </row>
    <row r="24" spans="1:87" ht="15.9" customHeight="1">
      <c r="A24" s="213">
        <v>3</v>
      </c>
      <c r="B24" s="84" t="s">
        <v>65</v>
      </c>
      <c r="C24" s="29" t="s">
        <v>20</v>
      </c>
      <c r="D24" s="169">
        <f t="shared" si="9"/>
        <v>150</v>
      </c>
      <c r="E24" s="38">
        <f t="shared" si="10"/>
        <v>75</v>
      </c>
      <c r="F24" s="98">
        <f t="shared" si="11"/>
        <v>20</v>
      </c>
      <c r="G24" s="99">
        <f t="shared" si="12"/>
        <v>0</v>
      </c>
      <c r="H24" s="99">
        <f t="shared" si="13"/>
        <v>45</v>
      </c>
      <c r="I24" s="99">
        <f t="shared" si="14"/>
        <v>6</v>
      </c>
      <c r="J24" s="99">
        <f t="shared" si="15"/>
        <v>4</v>
      </c>
      <c r="K24" s="100">
        <f t="shared" si="16"/>
        <v>75</v>
      </c>
      <c r="L24" s="39">
        <v>20</v>
      </c>
      <c r="M24" s="40"/>
      <c r="N24" s="40">
        <v>45</v>
      </c>
      <c r="O24" s="129">
        <v>6</v>
      </c>
      <c r="P24" s="40">
        <v>4</v>
      </c>
      <c r="Q24" s="41">
        <v>75</v>
      </c>
      <c r="R24" s="42"/>
      <c r="S24" s="11"/>
      <c r="T24" s="12"/>
      <c r="U24" s="12"/>
      <c r="V24" s="12"/>
      <c r="W24" s="14"/>
      <c r="X24" s="39"/>
      <c r="Y24" s="39"/>
      <c r="Z24" s="40"/>
      <c r="AA24" s="40"/>
      <c r="AB24" s="40"/>
      <c r="AC24" s="41"/>
      <c r="AD24" s="42"/>
      <c r="AE24" s="11"/>
      <c r="AF24" s="12"/>
      <c r="AG24" s="12"/>
      <c r="AH24" s="12"/>
      <c r="AI24" s="14"/>
      <c r="AJ24" s="39"/>
      <c r="AK24" s="39"/>
      <c r="AL24" s="40"/>
      <c r="AM24" s="40"/>
      <c r="AN24" s="40"/>
      <c r="AO24" s="41"/>
      <c r="AP24" s="42"/>
      <c r="AQ24" s="11"/>
      <c r="AR24" s="12"/>
      <c r="AS24" s="12"/>
      <c r="AT24" s="12"/>
      <c r="AU24" s="14"/>
      <c r="AV24" s="39"/>
      <c r="AW24" s="39"/>
      <c r="AX24" s="40"/>
      <c r="AY24" s="40"/>
      <c r="AZ24" s="40"/>
      <c r="BA24" s="41"/>
      <c r="BB24" s="42"/>
      <c r="BC24" s="11"/>
      <c r="BD24" s="12"/>
      <c r="BE24" s="11"/>
      <c r="BF24" s="12"/>
      <c r="BG24" s="14"/>
      <c r="BH24" s="39"/>
      <c r="BI24" s="39"/>
      <c r="BJ24" s="40"/>
      <c r="BK24" s="40"/>
      <c r="BL24" s="40"/>
      <c r="BM24" s="41"/>
      <c r="BN24" s="42"/>
      <c r="BO24" s="11"/>
      <c r="BP24" s="12"/>
      <c r="BQ24" s="12"/>
      <c r="BR24" s="12"/>
      <c r="BS24" s="14"/>
      <c r="BT24" s="46">
        <v>6</v>
      </c>
      <c r="BU24" s="47"/>
      <c r="BV24" s="47"/>
      <c r="BW24" s="47"/>
      <c r="BX24" s="47"/>
      <c r="BY24" s="47"/>
      <c r="BZ24" s="47"/>
      <c r="CA24" s="47"/>
      <c r="CB24" s="47"/>
      <c r="CC24" s="48"/>
      <c r="CD24" s="227">
        <v>6</v>
      </c>
      <c r="CE24" s="33">
        <f t="shared" si="17"/>
        <v>3</v>
      </c>
      <c r="CF24" s="7">
        <v>4</v>
      </c>
      <c r="CG24" s="14"/>
      <c r="CH24" s="351"/>
    </row>
    <row r="25" spans="1:87" ht="15.9" customHeight="1">
      <c r="A25" s="213">
        <v>4</v>
      </c>
      <c r="B25" s="85" t="s">
        <v>66</v>
      </c>
      <c r="C25" s="29" t="s">
        <v>20</v>
      </c>
      <c r="D25" s="169">
        <f t="shared" si="9"/>
        <v>150</v>
      </c>
      <c r="E25" s="38">
        <f t="shared" si="10"/>
        <v>70</v>
      </c>
      <c r="F25" s="98">
        <f t="shared" si="11"/>
        <v>30</v>
      </c>
      <c r="G25" s="99">
        <f t="shared" si="12"/>
        <v>0</v>
      </c>
      <c r="H25" s="99">
        <f t="shared" si="13"/>
        <v>30</v>
      </c>
      <c r="I25" s="99">
        <f t="shared" si="14"/>
        <v>6</v>
      </c>
      <c r="J25" s="99">
        <f t="shared" si="15"/>
        <v>4</v>
      </c>
      <c r="K25" s="100">
        <f t="shared" si="16"/>
        <v>80</v>
      </c>
      <c r="L25" s="39">
        <v>30</v>
      </c>
      <c r="M25" s="40"/>
      <c r="N25" s="40">
        <v>30</v>
      </c>
      <c r="O25" s="40">
        <v>6</v>
      </c>
      <c r="P25" s="40">
        <v>4</v>
      </c>
      <c r="Q25" s="41">
        <v>80</v>
      </c>
      <c r="R25" s="42"/>
      <c r="S25" s="11"/>
      <c r="T25" s="12"/>
      <c r="U25" s="12"/>
      <c r="V25" s="12"/>
      <c r="W25" s="14"/>
      <c r="X25" s="39"/>
      <c r="Y25" s="39"/>
      <c r="Z25" s="40"/>
      <c r="AA25" s="40"/>
      <c r="AB25" s="40"/>
      <c r="AC25" s="41"/>
      <c r="AD25" s="42"/>
      <c r="AE25" s="11"/>
      <c r="AF25" s="12"/>
      <c r="AG25" s="12"/>
      <c r="AH25" s="12"/>
      <c r="AI25" s="14"/>
      <c r="AJ25" s="39"/>
      <c r="AK25" s="39"/>
      <c r="AL25" s="40"/>
      <c r="AM25" s="40"/>
      <c r="AN25" s="40"/>
      <c r="AO25" s="41"/>
      <c r="AP25" s="42"/>
      <c r="AQ25" s="11"/>
      <c r="AR25" s="12"/>
      <c r="AS25" s="12"/>
      <c r="AT25" s="12"/>
      <c r="AU25" s="14"/>
      <c r="AV25" s="39"/>
      <c r="AW25" s="39"/>
      <c r="AX25" s="40"/>
      <c r="AY25" s="40"/>
      <c r="AZ25" s="40"/>
      <c r="BA25" s="41"/>
      <c r="BB25" s="42"/>
      <c r="BC25" s="11"/>
      <c r="BD25" s="12"/>
      <c r="BE25" s="11"/>
      <c r="BF25" s="12"/>
      <c r="BG25" s="14"/>
      <c r="BH25" s="39"/>
      <c r="BI25" s="39"/>
      <c r="BJ25" s="40"/>
      <c r="BK25" s="40"/>
      <c r="BL25" s="40"/>
      <c r="BM25" s="41"/>
      <c r="BN25" s="42"/>
      <c r="BO25" s="11"/>
      <c r="BP25" s="12"/>
      <c r="BQ25" s="12"/>
      <c r="BR25" s="12"/>
      <c r="BS25" s="14"/>
      <c r="BT25" s="46">
        <v>6</v>
      </c>
      <c r="BU25" s="47"/>
      <c r="BV25" s="47"/>
      <c r="BW25" s="47"/>
      <c r="BX25" s="47"/>
      <c r="BY25" s="47"/>
      <c r="BZ25" s="47"/>
      <c r="CA25" s="47"/>
      <c r="CB25" s="47"/>
      <c r="CC25" s="48"/>
      <c r="CD25" s="227">
        <v>6</v>
      </c>
      <c r="CE25" s="33">
        <f t="shared" si="17"/>
        <v>2.8</v>
      </c>
      <c r="CF25" s="7">
        <v>3</v>
      </c>
      <c r="CG25" s="178"/>
      <c r="CH25" s="351"/>
    </row>
    <row r="26" spans="1:87" ht="15.9" customHeight="1">
      <c r="A26" s="213">
        <v>5</v>
      </c>
      <c r="B26" s="85" t="s">
        <v>67</v>
      </c>
      <c r="C26" s="29" t="s">
        <v>20</v>
      </c>
      <c r="D26" s="169">
        <f t="shared" si="9"/>
        <v>150</v>
      </c>
      <c r="E26" s="38">
        <f t="shared" si="10"/>
        <v>75</v>
      </c>
      <c r="F26" s="98">
        <f t="shared" si="11"/>
        <v>20</v>
      </c>
      <c r="G26" s="99">
        <f t="shared" si="12"/>
        <v>0</v>
      </c>
      <c r="H26" s="99">
        <f t="shared" si="13"/>
        <v>45</v>
      </c>
      <c r="I26" s="99">
        <f t="shared" si="14"/>
        <v>6</v>
      </c>
      <c r="J26" s="99">
        <f t="shared" si="15"/>
        <v>4</v>
      </c>
      <c r="K26" s="100">
        <f t="shared" si="16"/>
        <v>75</v>
      </c>
      <c r="L26" s="39"/>
      <c r="M26" s="40"/>
      <c r="N26" s="40"/>
      <c r="O26" s="40"/>
      <c r="P26" s="40"/>
      <c r="Q26" s="41"/>
      <c r="R26" s="42">
        <v>20</v>
      </c>
      <c r="S26" s="11"/>
      <c r="T26" s="12">
        <v>45</v>
      </c>
      <c r="U26" s="12">
        <v>6</v>
      </c>
      <c r="V26" s="12">
        <v>4</v>
      </c>
      <c r="W26" s="14">
        <v>75</v>
      </c>
      <c r="X26" s="39"/>
      <c r="Y26" s="39"/>
      <c r="Z26" s="40"/>
      <c r="AA26" s="40"/>
      <c r="AB26" s="40"/>
      <c r="AC26" s="41"/>
      <c r="AD26" s="42"/>
      <c r="AE26" s="11"/>
      <c r="AF26" s="12"/>
      <c r="AG26" s="12"/>
      <c r="AH26" s="12"/>
      <c r="AI26" s="14"/>
      <c r="AJ26" s="39"/>
      <c r="AK26" s="39"/>
      <c r="AL26" s="40"/>
      <c r="AM26" s="40"/>
      <c r="AN26" s="40"/>
      <c r="AO26" s="41"/>
      <c r="AP26" s="42"/>
      <c r="AQ26" s="11"/>
      <c r="AR26" s="12"/>
      <c r="AS26" s="12"/>
      <c r="AT26" s="12"/>
      <c r="AU26" s="14"/>
      <c r="AV26" s="39"/>
      <c r="AW26" s="39"/>
      <c r="AX26" s="40"/>
      <c r="AY26" s="40"/>
      <c r="AZ26" s="40"/>
      <c r="BA26" s="41"/>
      <c r="BB26" s="42"/>
      <c r="BC26" s="11"/>
      <c r="BD26" s="12"/>
      <c r="BE26" s="11"/>
      <c r="BF26" s="12"/>
      <c r="BG26" s="14"/>
      <c r="BH26" s="39"/>
      <c r="BI26" s="39"/>
      <c r="BJ26" s="40"/>
      <c r="BK26" s="40"/>
      <c r="BL26" s="40"/>
      <c r="BM26" s="41"/>
      <c r="BN26" s="42"/>
      <c r="BO26" s="11"/>
      <c r="BP26" s="12"/>
      <c r="BQ26" s="12"/>
      <c r="BR26" s="12"/>
      <c r="BS26" s="14"/>
      <c r="BT26" s="46"/>
      <c r="BU26" s="47">
        <v>6</v>
      </c>
      <c r="BV26" s="47"/>
      <c r="BW26" s="47"/>
      <c r="BX26" s="47"/>
      <c r="BY26" s="47"/>
      <c r="BZ26" s="47"/>
      <c r="CA26" s="47"/>
      <c r="CB26" s="47"/>
      <c r="CC26" s="48"/>
      <c r="CD26" s="227">
        <v>6</v>
      </c>
      <c r="CE26" s="33">
        <f t="shared" si="17"/>
        <v>3</v>
      </c>
      <c r="CF26" s="7">
        <v>4</v>
      </c>
      <c r="CG26" s="14"/>
      <c r="CH26" s="351"/>
    </row>
    <row r="27" spans="1:87" ht="15.9" customHeight="1">
      <c r="A27" s="106">
        <v>6</v>
      </c>
      <c r="B27" s="83" t="s">
        <v>68</v>
      </c>
      <c r="C27" s="29" t="s">
        <v>20</v>
      </c>
      <c r="D27" s="169">
        <f t="shared" si="9"/>
        <v>125</v>
      </c>
      <c r="E27" s="38">
        <f t="shared" si="10"/>
        <v>75</v>
      </c>
      <c r="F27" s="98">
        <f t="shared" si="11"/>
        <v>20</v>
      </c>
      <c r="G27" s="99">
        <f t="shared" si="12"/>
        <v>0</v>
      </c>
      <c r="H27" s="99">
        <f t="shared" si="13"/>
        <v>45</v>
      </c>
      <c r="I27" s="99">
        <f t="shared" si="14"/>
        <v>6</v>
      </c>
      <c r="J27" s="99">
        <f t="shared" si="15"/>
        <v>4</v>
      </c>
      <c r="K27" s="100">
        <f t="shared" si="16"/>
        <v>50</v>
      </c>
      <c r="L27" s="39"/>
      <c r="M27" s="40"/>
      <c r="N27" s="40"/>
      <c r="O27" s="40"/>
      <c r="P27" s="40"/>
      <c r="Q27" s="41"/>
      <c r="R27" s="42">
        <v>20</v>
      </c>
      <c r="S27" s="11"/>
      <c r="T27" s="12">
        <v>45</v>
      </c>
      <c r="U27" s="12">
        <v>6</v>
      </c>
      <c r="V27" s="12">
        <v>4</v>
      </c>
      <c r="W27" s="14">
        <v>50</v>
      </c>
      <c r="X27" s="39"/>
      <c r="Y27" s="39"/>
      <c r="Z27" s="40"/>
      <c r="AA27" s="40"/>
      <c r="AB27" s="40"/>
      <c r="AC27" s="41"/>
      <c r="AD27" s="42"/>
      <c r="AE27" s="11"/>
      <c r="AF27" s="12"/>
      <c r="AG27" s="12"/>
      <c r="AH27" s="12"/>
      <c r="AI27" s="14"/>
      <c r="AJ27" s="39"/>
      <c r="AK27" s="39"/>
      <c r="AL27" s="40"/>
      <c r="AM27" s="40"/>
      <c r="AN27" s="40"/>
      <c r="AO27" s="41"/>
      <c r="AP27" s="42"/>
      <c r="AQ27" s="11"/>
      <c r="AR27" s="12"/>
      <c r="AS27" s="12"/>
      <c r="AT27" s="12"/>
      <c r="AU27" s="14"/>
      <c r="AV27" s="39"/>
      <c r="AW27" s="39"/>
      <c r="AX27" s="40"/>
      <c r="AY27" s="40"/>
      <c r="AZ27" s="40"/>
      <c r="BA27" s="41"/>
      <c r="BB27" s="42"/>
      <c r="BC27" s="11"/>
      <c r="BD27" s="12"/>
      <c r="BE27" s="11"/>
      <c r="BF27" s="12"/>
      <c r="BG27" s="14"/>
      <c r="BH27" s="39"/>
      <c r="BI27" s="39"/>
      <c r="BJ27" s="40"/>
      <c r="BK27" s="40"/>
      <c r="BL27" s="40"/>
      <c r="BM27" s="41"/>
      <c r="BN27" s="42"/>
      <c r="BO27" s="11"/>
      <c r="BP27" s="12"/>
      <c r="BQ27" s="12"/>
      <c r="BR27" s="12"/>
      <c r="BS27" s="14"/>
      <c r="BT27" s="46"/>
      <c r="BU27" s="47">
        <v>5</v>
      </c>
      <c r="BV27" s="47"/>
      <c r="BW27" s="47"/>
      <c r="BX27" s="47"/>
      <c r="BY27" s="47"/>
      <c r="BZ27" s="47"/>
      <c r="CA27" s="47"/>
      <c r="CB27" s="47"/>
      <c r="CC27" s="48"/>
      <c r="CD27" s="227">
        <v>5</v>
      </c>
      <c r="CE27" s="33">
        <f t="shared" si="17"/>
        <v>3</v>
      </c>
      <c r="CF27" s="7">
        <v>3</v>
      </c>
      <c r="CG27" s="14"/>
      <c r="CH27" s="351"/>
    </row>
    <row r="28" spans="1:87" ht="15.9" customHeight="1">
      <c r="A28" s="213">
        <v>7</v>
      </c>
      <c r="B28" s="84" t="s">
        <v>69</v>
      </c>
      <c r="C28" s="29" t="s">
        <v>20</v>
      </c>
      <c r="D28" s="169">
        <f t="shared" si="9"/>
        <v>150</v>
      </c>
      <c r="E28" s="38">
        <f t="shared" si="10"/>
        <v>60</v>
      </c>
      <c r="F28" s="98">
        <f t="shared" si="11"/>
        <v>20</v>
      </c>
      <c r="G28" s="99">
        <f t="shared" si="12"/>
        <v>0</v>
      </c>
      <c r="H28" s="99">
        <f t="shared" si="13"/>
        <v>30</v>
      </c>
      <c r="I28" s="99">
        <f t="shared" si="14"/>
        <v>6</v>
      </c>
      <c r="J28" s="99">
        <f t="shared" si="15"/>
        <v>4</v>
      </c>
      <c r="K28" s="100">
        <f t="shared" si="16"/>
        <v>90</v>
      </c>
      <c r="L28" s="39"/>
      <c r="M28" s="40"/>
      <c r="N28" s="40"/>
      <c r="O28" s="40"/>
      <c r="P28" s="40"/>
      <c r="Q28" s="41"/>
      <c r="R28" s="42">
        <v>20</v>
      </c>
      <c r="S28" s="11"/>
      <c r="T28" s="12">
        <v>30</v>
      </c>
      <c r="U28" s="12">
        <v>6</v>
      </c>
      <c r="V28" s="12">
        <v>4</v>
      </c>
      <c r="W28" s="14">
        <v>90</v>
      </c>
      <c r="X28" s="39"/>
      <c r="Y28" s="39"/>
      <c r="Z28" s="40"/>
      <c r="AA28" s="40"/>
      <c r="AB28" s="40"/>
      <c r="AC28" s="41"/>
      <c r="AD28" s="42"/>
      <c r="AE28" s="11"/>
      <c r="AF28" s="12"/>
      <c r="AG28" s="12"/>
      <c r="AH28" s="12"/>
      <c r="AI28" s="14"/>
      <c r="AJ28" s="39"/>
      <c r="AK28" s="39"/>
      <c r="AL28" s="40"/>
      <c r="AM28" s="40"/>
      <c r="AN28" s="40"/>
      <c r="AO28" s="41"/>
      <c r="AP28" s="42"/>
      <c r="AQ28" s="11"/>
      <c r="AR28" s="12"/>
      <c r="AS28" s="12"/>
      <c r="AT28" s="12"/>
      <c r="AU28" s="14"/>
      <c r="AV28" s="39"/>
      <c r="AW28" s="39"/>
      <c r="AX28" s="40"/>
      <c r="AY28" s="40"/>
      <c r="AZ28" s="40"/>
      <c r="BA28" s="41"/>
      <c r="BB28" s="42"/>
      <c r="BC28" s="11"/>
      <c r="BD28" s="12"/>
      <c r="BE28" s="11"/>
      <c r="BF28" s="12"/>
      <c r="BG28" s="14"/>
      <c r="BH28" s="39"/>
      <c r="BI28" s="39"/>
      <c r="BJ28" s="40"/>
      <c r="BK28" s="40"/>
      <c r="BL28" s="40"/>
      <c r="BM28" s="41"/>
      <c r="BN28" s="42"/>
      <c r="BO28" s="11"/>
      <c r="BP28" s="12"/>
      <c r="BQ28" s="12"/>
      <c r="BR28" s="12"/>
      <c r="BS28" s="14"/>
      <c r="BT28" s="46"/>
      <c r="BU28" s="47">
        <v>6</v>
      </c>
      <c r="BV28" s="47"/>
      <c r="BW28" s="47"/>
      <c r="BX28" s="47"/>
      <c r="BY28" s="47"/>
      <c r="BZ28" s="47"/>
      <c r="CA28" s="47"/>
      <c r="CB28" s="47"/>
      <c r="CC28" s="48"/>
      <c r="CD28" s="227">
        <v>6</v>
      </c>
      <c r="CE28" s="33">
        <f t="shared" si="17"/>
        <v>2.4</v>
      </c>
      <c r="CF28" s="7">
        <v>4</v>
      </c>
      <c r="CG28" s="14"/>
      <c r="CH28" s="351"/>
    </row>
    <row r="29" spans="1:87" ht="15.9" customHeight="1">
      <c r="A29" s="213">
        <v>8</v>
      </c>
      <c r="B29" s="84" t="s">
        <v>70</v>
      </c>
      <c r="C29" s="29" t="s">
        <v>19</v>
      </c>
      <c r="D29" s="169">
        <f t="shared" si="9"/>
        <v>100</v>
      </c>
      <c r="E29" s="38">
        <f t="shared" si="10"/>
        <v>58</v>
      </c>
      <c r="F29" s="98">
        <f t="shared" si="11"/>
        <v>20</v>
      </c>
      <c r="G29" s="99">
        <f t="shared" si="12"/>
        <v>0</v>
      </c>
      <c r="H29" s="99">
        <f t="shared" si="13"/>
        <v>30</v>
      </c>
      <c r="I29" s="99">
        <f t="shared" si="14"/>
        <v>6</v>
      </c>
      <c r="J29" s="99">
        <f t="shared" si="15"/>
        <v>2</v>
      </c>
      <c r="K29" s="100">
        <f t="shared" si="16"/>
        <v>42</v>
      </c>
      <c r="L29" s="39"/>
      <c r="M29" s="40"/>
      <c r="N29" s="40"/>
      <c r="O29" s="40"/>
      <c r="P29" s="40"/>
      <c r="Q29" s="41"/>
      <c r="R29" s="42">
        <v>20</v>
      </c>
      <c r="S29" s="11"/>
      <c r="T29" s="12">
        <v>30</v>
      </c>
      <c r="U29" s="12">
        <v>6</v>
      </c>
      <c r="V29" s="12">
        <v>2</v>
      </c>
      <c r="W29" s="14">
        <v>42</v>
      </c>
      <c r="X29" s="39"/>
      <c r="Y29" s="39"/>
      <c r="Z29" s="40"/>
      <c r="AA29" s="40"/>
      <c r="AB29" s="40"/>
      <c r="AC29" s="41"/>
      <c r="AD29" s="42"/>
      <c r="AE29" s="11"/>
      <c r="AF29" s="12"/>
      <c r="AG29" s="12"/>
      <c r="AH29" s="12"/>
      <c r="AI29" s="14"/>
      <c r="AJ29" s="39"/>
      <c r="AK29" s="39"/>
      <c r="AL29" s="40"/>
      <c r="AM29" s="40"/>
      <c r="AN29" s="40"/>
      <c r="AO29" s="41"/>
      <c r="AP29" s="42"/>
      <c r="AQ29" s="11"/>
      <c r="AR29" s="12"/>
      <c r="AS29" s="12"/>
      <c r="AT29" s="12"/>
      <c r="AU29" s="14"/>
      <c r="AV29" s="39"/>
      <c r="AW29" s="39"/>
      <c r="AX29" s="40"/>
      <c r="AY29" s="40"/>
      <c r="AZ29" s="40"/>
      <c r="BA29" s="41"/>
      <c r="BB29" s="42"/>
      <c r="BC29" s="11"/>
      <c r="BD29" s="12"/>
      <c r="BE29" s="11"/>
      <c r="BF29" s="12"/>
      <c r="BG29" s="14"/>
      <c r="BH29" s="39"/>
      <c r="BI29" s="39"/>
      <c r="BJ29" s="40"/>
      <c r="BK29" s="40"/>
      <c r="BL29" s="40"/>
      <c r="BM29" s="41"/>
      <c r="BN29" s="42"/>
      <c r="BO29" s="11"/>
      <c r="BP29" s="12"/>
      <c r="BQ29" s="12"/>
      <c r="BR29" s="12"/>
      <c r="BS29" s="14"/>
      <c r="BT29" s="46"/>
      <c r="BU29" s="47">
        <v>4</v>
      </c>
      <c r="BV29" s="47"/>
      <c r="BW29" s="47"/>
      <c r="BX29" s="47"/>
      <c r="BY29" s="47"/>
      <c r="BZ29" s="47"/>
      <c r="CA29" s="47"/>
      <c r="CB29" s="47"/>
      <c r="CC29" s="48"/>
      <c r="CD29" s="227">
        <v>4</v>
      </c>
      <c r="CE29" s="33">
        <f t="shared" si="17"/>
        <v>2.2999999999999998</v>
      </c>
      <c r="CF29" s="7">
        <v>3</v>
      </c>
      <c r="CG29" s="14"/>
      <c r="CH29" s="351"/>
    </row>
    <row r="30" spans="1:87" ht="15.9" customHeight="1">
      <c r="A30" s="213">
        <v>9</v>
      </c>
      <c r="B30" s="85" t="s">
        <v>71</v>
      </c>
      <c r="C30" s="29" t="s">
        <v>19</v>
      </c>
      <c r="D30" s="169">
        <f t="shared" si="9"/>
        <v>50</v>
      </c>
      <c r="E30" s="38">
        <f t="shared" si="10"/>
        <v>46</v>
      </c>
      <c r="F30" s="98">
        <f t="shared" si="11"/>
        <v>20</v>
      </c>
      <c r="G30" s="99">
        <f t="shared" si="12"/>
        <v>0</v>
      </c>
      <c r="H30" s="99">
        <f t="shared" si="13"/>
        <v>20</v>
      </c>
      <c r="I30" s="99">
        <f t="shared" si="14"/>
        <v>4</v>
      </c>
      <c r="J30" s="99">
        <f t="shared" si="15"/>
        <v>2</v>
      </c>
      <c r="K30" s="100">
        <f t="shared" si="16"/>
        <v>4</v>
      </c>
      <c r="L30" s="39"/>
      <c r="M30" s="40"/>
      <c r="N30" s="40"/>
      <c r="O30" s="40"/>
      <c r="P30" s="40"/>
      <c r="Q30" s="41"/>
      <c r="R30" s="42"/>
      <c r="S30" s="11"/>
      <c r="T30" s="12"/>
      <c r="U30" s="12"/>
      <c r="V30" s="12"/>
      <c r="W30" s="14"/>
      <c r="X30" s="39">
        <v>20</v>
      </c>
      <c r="Y30" s="39"/>
      <c r="Z30" s="40">
        <v>20</v>
      </c>
      <c r="AA30" s="40">
        <v>4</v>
      </c>
      <c r="AB30" s="40">
        <v>2</v>
      </c>
      <c r="AC30" s="41">
        <v>4</v>
      </c>
      <c r="AD30" s="42"/>
      <c r="AE30" s="11"/>
      <c r="AF30" s="12"/>
      <c r="AG30" s="12"/>
      <c r="AH30" s="12"/>
      <c r="AI30" s="14"/>
      <c r="AJ30" s="39"/>
      <c r="AK30" s="39"/>
      <c r="AL30" s="40"/>
      <c r="AM30" s="40"/>
      <c r="AN30" s="40"/>
      <c r="AO30" s="41"/>
      <c r="AP30" s="42"/>
      <c r="AQ30" s="11"/>
      <c r="AR30" s="12"/>
      <c r="AS30" s="12"/>
      <c r="AT30" s="12"/>
      <c r="AU30" s="14"/>
      <c r="AV30" s="39"/>
      <c r="AW30" s="39"/>
      <c r="AX30" s="40"/>
      <c r="AY30" s="40"/>
      <c r="AZ30" s="40"/>
      <c r="BA30" s="41"/>
      <c r="BB30" s="42"/>
      <c r="BC30" s="11"/>
      <c r="BD30" s="12"/>
      <c r="BE30" s="11"/>
      <c r="BF30" s="12"/>
      <c r="BG30" s="14"/>
      <c r="BH30" s="39"/>
      <c r="BI30" s="39"/>
      <c r="BJ30" s="40"/>
      <c r="BK30" s="40"/>
      <c r="BL30" s="40"/>
      <c r="BM30" s="41"/>
      <c r="BN30" s="42"/>
      <c r="BO30" s="11"/>
      <c r="BP30" s="12"/>
      <c r="BQ30" s="12"/>
      <c r="BR30" s="12"/>
      <c r="BS30" s="14"/>
      <c r="BT30" s="46"/>
      <c r="BU30" s="47"/>
      <c r="BV30" s="47">
        <v>2</v>
      </c>
      <c r="BW30" s="47"/>
      <c r="BX30" s="47"/>
      <c r="BY30" s="47"/>
      <c r="BZ30" s="47"/>
      <c r="CA30" s="47"/>
      <c r="CB30" s="47"/>
      <c r="CC30" s="48"/>
      <c r="CD30" s="227">
        <v>2</v>
      </c>
      <c r="CE30" s="33">
        <f t="shared" si="17"/>
        <v>1.8</v>
      </c>
      <c r="CF30" s="7">
        <v>1</v>
      </c>
      <c r="CG30" s="14"/>
      <c r="CH30" s="351"/>
    </row>
    <row r="31" spans="1:87" ht="15.9" customHeight="1">
      <c r="A31" s="213">
        <v>10</v>
      </c>
      <c r="B31" s="85" t="s">
        <v>72</v>
      </c>
      <c r="C31" s="29" t="s">
        <v>20</v>
      </c>
      <c r="D31" s="169">
        <f t="shared" si="9"/>
        <v>150</v>
      </c>
      <c r="E31" s="38">
        <f t="shared" si="10"/>
        <v>75</v>
      </c>
      <c r="F31" s="98">
        <f t="shared" si="11"/>
        <v>20</v>
      </c>
      <c r="G31" s="99">
        <f t="shared" si="12"/>
        <v>0</v>
      </c>
      <c r="H31" s="99">
        <f t="shared" si="13"/>
        <v>45</v>
      </c>
      <c r="I31" s="99">
        <f t="shared" si="14"/>
        <v>6</v>
      </c>
      <c r="J31" s="99">
        <f t="shared" si="15"/>
        <v>4</v>
      </c>
      <c r="K31" s="100">
        <f t="shared" si="16"/>
        <v>75</v>
      </c>
      <c r="L31" s="39"/>
      <c r="M31" s="40"/>
      <c r="N31" s="40"/>
      <c r="O31" s="40"/>
      <c r="P31" s="40"/>
      <c r="Q31" s="41"/>
      <c r="R31" s="42"/>
      <c r="S31" s="11"/>
      <c r="T31" s="12"/>
      <c r="U31" s="12"/>
      <c r="V31" s="12"/>
      <c r="W31" s="14"/>
      <c r="X31" s="39">
        <v>20</v>
      </c>
      <c r="Y31" s="39"/>
      <c r="Z31" s="40">
        <v>45</v>
      </c>
      <c r="AA31" s="40">
        <v>6</v>
      </c>
      <c r="AB31" s="40">
        <v>4</v>
      </c>
      <c r="AC31" s="41">
        <v>75</v>
      </c>
      <c r="AD31" s="42"/>
      <c r="AE31" s="11"/>
      <c r="AF31" s="12"/>
      <c r="AG31" s="12"/>
      <c r="AH31" s="12"/>
      <c r="AI31" s="14"/>
      <c r="AJ31" s="39"/>
      <c r="AK31" s="39"/>
      <c r="AL31" s="40"/>
      <c r="AM31" s="40"/>
      <c r="AN31" s="40"/>
      <c r="AO31" s="41"/>
      <c r="AP31" s="42"/>
      <c r="AQ31" s="11"/>
      <c r="AR31" s="12"/>
      <c r="AS31" s="12"/>
      <c r="AT31" s="12"/>
      <c r="AU31" s="14"/>
      <c r="AV31" s="39"/>
      <c r="AW31" s="39"/>
      <c r="AX31" s="40"/>
      <c r="AY31" s="40"/>
      <c r="AZ31" s="40"/>
      <c r="BA31" s="41"/>
      <c r="BB31" s="42"/>
      <c r="BC31" s="11"/>
      <c r="BD31" s="12"/>
      <c r="BE31" s="11"/>
      <c r="BF31" s="12"/>
      <c r="BG31" s="14"/>
      <c r="BH31" s="39"/>
      <c r="BI31" s="39"/>
      <c r="BJ31" s="40"/>
      <c r="BK31" s="40"/>
      <c r="BL31" s="40"/>
      <c r="BM31" s="41"/>
      <c r="BN31" s="42"/>
      <c r="BO31" s="11"/>
      <c r="BP31" s="12"/>
      <c r="BQ31" s="12"/>
      <c r="BR31" s="12"/>
      <c r="BS31" s="14"/>
      <c r="BT31" s="46"/>
      <c r="BU31" s="47"/>
      <c r="BV31" s="47">
        <v>6</v>
      </c>
      <c r="BW31" s="47"/>
      <c r="BX31" s="47"/>
      <c r="BY31" s="47"/>
      <c r="BZ31" s="47"/>
      <c r="CA31" s="47"/>
      <c r="CB31" s="47"/>
      <c r="CC31" s="48"/>
      <c r="CD31" s="227">
        <v>6</v>
      </c>
      <c r="CE31" s="33">
        <f t="shared" si="17"/>
        <v>3</v>
      </c>
      <c r="CF31" s="7">
        <v>4</v>
      </c>
      <c r="CG31" s="14"/>
      <c r="CH31" s="351"/>
    </row>
    <row r="32" spans="1:87" s="199" customFormat="1" ht="15.9" customHeight="1">
      <c r="A32" s="106">
        <v>11</v>
      </c>
      <c r="B32" s="83" t="s">
        <v>73</v>
      </c>
      <c r="C32" s="29" t="s">
        <v>20</v>
      </c>
      <c r="D32" s="169">
        <f t="shared" si="9"/>
        <v>75</v>
      </c>
      <c r="E32" s="38">
        <f t="shared" si="10"/>
        <v>40</v>
      </c>
      <c r="F32" s="98">
        <f t="shared" si="11"/>
        <v>10</v>
      </c>
      <c r="G32" s="99">
        <f t="shared" si="12"/>
        <v>0</v>
      </c>
      <c r="H32" s="99">
        <f t="shared" si="13"/>
        <v>20</v>
      </c>
      <c r="I32" s="99">
        <f t="shared" si="14"/>
        <v>6</v>
      </c>
      <c r="J32" s="99">
        <f t="shared" si="15"/>
        <v>4</v>
      </c>
      <c r="K32" s="100">
        <f t="shared" si="16"/>
        <v>35</v>
      </c>
      <c r="L32" s="39"/>
      <c r="M32" s="40"/>
      <c r="N32" s="40"/>
      <c r="O32" s="40"/>
      <c r="P32" s="40"/>
      <c r="Q32" s="41"/>
      <c r="R32" s="42"/>
      <c r="S32" s="11"/>
      <c r="T32" s="12"/>
      <c r="U32" s="12"/>
      <c r="V32" s="12"/>
      <c r="W32" s="14"/>
      <c r="X32" s="39"/>
      <c r="Y32" s="39"/>
      <c r="Z32" s="40"/>
      <c r="AA32" s="40"/>
      <c r="AB32" s="40"/>
      <c r="AC32" s="41"/>
      <c r="AD32" s="42">
        <v>10</v>
      </c>
      <c r="AE32" s="11"/>
      <c r="AF32" s="12">
        <v>20</v>
      </c>
      <c r="AG32" s="12">
        <v>6</v>
      </c>
      <c r="AH32" s="12">
        <v>4</v>
      </c>
      <c r="AI32" s="14">
        <v>35</v>
      </c>
      <c r="AJ32" s="39"/>
      <c r="AK32" s="39"/>
      <c r="AL32" s="40"/>
      <c r="AM32" s="40"/>
      <c r="AN32" s="40"/>
      <c r="AO32" s="41"/>
      <c r="AP32" s="42"/>
      <c r="AQ32" s="11"/>
      <c r="AR32" s="12"/>
      <c r="AS32" s="12"/>
      <c r="AT32" s="12"/>
      <c r="AU32" s="14"/>
      <c r="AV32" s="39"/>
      <c r="AW32" s="39"/>
      <c r="AX32" s="40"/>
      <c r="AY32" s="40"/>
      <c r="AZ32" s="40"/>
      <c r="BA32" s="41"/>
      <c r="BB32" s="42"/>
      <c r="BC32" s="11"/>
      <c r="BD32" s="12"/>
      <c r="BE32" s="11"/>
      <c r="BF32" s="12"/>
      <c r="BG32" s="14"/>
      <c r="BH32" s="39"/>
      <c r="BI32" s="39"/>
      <c r="BJ32" s="40"/>
      <c r="BK32" s="40"/>
      <c r="BL32" s="40"/>
      <c r="BM32" s="41"/>
      <c r="BN32" s="42"/>
      <c r="BO32" s="11"/>
      <c r="BP32" s="12"/>
      <c r="BQ32" s="12"/>
      <c r="BR32" s="12"/>
      <c r="BS32" s="14"/>
      <c r="BT32" s="46"/>
      <c r="BU32" s="47"/>
      <c r="BV32" s="47"/>
      <c r="BW32" s="47">
        <v>3</v>
      </c>
      <c r="BX32" s="47"/>
      <c r="BY32" s="47"/>
      <c r="BZ32" s="47"/>
      <c r="CA32" s="47"/>
      <c r="CB32" s="47"/>
      <c r="CC32" s="48"/>
      <c r="CD32" s="227">
        <v>3</v>
      </c>
      <c r="CE32" s="33">
        <v>1.6</v>
      </c>
      <c r="CF32" s="7">
        <v>3</v>
      </c>
      <c r="CG32" s="14"/>
      <c r="CH32" s="351"/>
      <c r="CI32" s="198"/>
    </row>
    <row r="33" spans="1:87" ht="15.9" customHeight="1">
      <c r="A33" s="213">
        <v>12</v>
      </c>
      <c r="B33" s="84" t="s">
        <v>74</v>
      </c>
      <c r="C33" s="29" t="s">
        <v>20</v>
      </c>
      <c r="D33" s="169">
        <f t="shared" si="9"/>
        <v>100</v>
      </c>
      <c r="E33" s="38">
        <f t="shared" si="10"/>
        <v>60</v>
      </c>
      <c r="F33" s="98">
        <f t="shared" si="11"/>
        <v>20</v>
      </c>
      <c r="G33" s="99">
        <f t="shared" si="12"/>
        <v>0</v>
      </c>
      <c r="H33" s="99">
        <f t="shared" si="13"/>
        <v>30</v>
      </c>
      <c r="I33" s="99">
        <f t="shared" si="14"/>
        <v>6</v>
      </c>
      <c r="J33" s="99">
        <f t="shared" si="15"/>
        <v>4</v>
      </c>
      <c r="K33" s="100">
        <f t="shared" si="16"/>
        <v>40</v>
      </c>
      <c r="L33" s="39"/>
      <c r="M33" s="40"/>
      <c r="N33" s="40"/>
      <c r="O33" s="40"/>
      <c r="P33" s="40"/>
      <c r="Q33" s="41"/>
      <c r="R33" s="42"/>
      <c r="S33" s="11"/>
      <c r="T33" s="12"/>
      <c r="U33" s="12"/>
      <c r="V33" s="12"/>
      <c r="W33" s="14"/>
      <c r="X33" s="39">
        <v>20</v>
      </c>
      <c r="Y33" s="39"/>
      <c r="Z33" s="40">
        <v>30</v>
      </c>
      <c r="AA33" s="40">
        <v>6</v>
      </c>
      <c r="AB33" s="40">
        <v>4</v>
      </c>
      <c r="AC33" s="41">
        <v>40</v>
      </c>
      <c r="AD33" s="42"/>
      <c r="AE33" s="11"/>
      <c r="AF33" s="12"/>
      <c r="AG33" s="12"/>
      <c r="AH33" s="12"/>
      <c r="AI33" s="14"/>
      <c r="AJ33" s="39"/>
      <c r="AK33" s="39"/>
      <c r="AL33" s="40"/>
      <c r="AM33" s="40"/>
      <c r="AN33" s="40"/>
      <c r="AO33" s="41"/>
      <c r="AP33" s="42"/>
      <c r="AQ33" s="11"/>
      <c r="AR33" s="12"/>
      <c r="AS33" s="12"/>
      <c r="AT33" s="12"/>
      <c r="AU33" s="14"/>
      <c r="AV33" s="39"/>
      <c r="AW33" s="39"/>
      <c r="AX33" s="40"/>
      <c r="AY33" s="40"/>
      <c r="AZ33" s="40"/>
      <c r="BA33" s="41"/>
      <c r="BB33" s="42"/>
      <c r="BC33" s="11"/>
      <c r="BD33" s="12"/>
      <c r="BE33" s="11"/>
      <c r="BF33" s="12"/>
      <c r="BG33" s="14"/>
      <c r="BH33" s="39"/>
      <c r="BI33" s="39"/>
      <c r="BJ33" s="40"/>
      <c r="BK33" s="40"/>
      <c r="BL33" s="40"/>
      <c r="BM33" s="41"/>
      <c r="BN33" s="42"/>
      <c r="BO33" s="11"/>
      <c r="BP33" s="12"/>
      <c r="BQ33" s="12"/>
      <c r="BR33" s="12"/>
      <c r="BS33" s="14"/>
      <c r="BT33" s="46"/>
      <c r="BU33" s="47"/>
      <c r="BV33" s="47">
        <v>4</v>
      </c>
      <c r="BW33" s="47"/>
      <c r="BX33" s="47"/>
      <c r="BY33" s="47"/>
      <c r="BZ33" s="47"/>
      <c r="CA33" s="47"/>
      <c r="CB33" s="47"/>
      <c r="CC33" s="48"/>
      <c r="CD33" s="227">
        <v>4</v>
      </c>
      <c r="CE33" s="33">
        <f t="shared" si="17"/>
        <v>2.4</v>
      </c>
      <c r="CF33" s="7">
        <v>2</v>
      </c>
      <c r="CG33" s="14"/>
      <c r="CH33" s="351"/>
    </row>
    <row r="34" spans="1:87" s="199" customFormat="1" ht="15.9" customHeight="1">
      <c r="A34" s="213">
        <v>13</v>
      </c>
      <c r="B34" s="84" t="s">
        <v>75</v>
      </c>
      <c r="C34" s="29" t="s">
        <v>20</v>
      </c>
      <c r="D34" s="169">
        <f t="shared" si="9"/>
        <v>75</v>
      </c>
      <c r="E34" s="38">
        <f t="shared" si="10"/>
        <v>45</v>
      </c>
      <c r="F34" s="98">
        <f t="shared" si="11"/>
        <v>20</v>
      </c>
      <c r="G34" s="99">
        <f t="shared" si="12"/>
        <v>0</v>
      </c>
      <c r="H34" s="99">
        <f t="shared" si="13"/>
        <v>15</v>
      </c>
      <c r="I34" s="99">
        <f t="shared" si="14"/>
        <v>6</v>
      </c>
      <c r="J34" s="99">
        <f t="shared" si="15"/>
        <v>4</v>
      </c>
      <c r="K34" s="100">
        <f t="shared" si="16"/>
        <v>30</v>
      </c>
      <c r="L34" s="39"/>
      <c r="M34" s="40"/>
      <c r="N34" s="40"/>
      <c r="O34" s="40"/>
      <c r="P34" s="40"/>
      <c r="Q34" s="41"/>
      <c r="R34" s="42"/>
      <c r="S34" s="11"/>
      <c r="T34" s="12"/>
      <c r="U34" s="12"/>
      <c r="V34" s="12"/>
      <c r="W34" s="14"/>
      <c r="X34" s="39"/>
      <c r="Y34" s="39"/>
      <c r="Z34" s="40"/>
      <c r="AA34" s="40"/>
      <c r="AB34" s="40"/>
      <c r="AC34" s="41"/>
      <c r="AD34" s="42">
        <v>20</v>
      </c>
      <c r="AE34" s="11"/>
      <c r="AF34" s="12">
        <v>15</v>
      </c>
      <c r="AG34" s="12">
        <v>6</v>
      </c>
      <c r="AH34" s="12">
        <v>4</v>
      </c>
      <c r="AI34" s="14">
        <v>30</v>
      </c>
      <c r="AJ34" s="39"/>
      <c r="AK34" s="39"/>
      <c r="AL34" s="40"/>
      <c r="AM34" s="40"/>
      <c r="AN34" s="40"/>
      <c r="AO34" s="41"/>
      <c r="AP34" s="42"/>
      <c r="AQ34" s="11"/>
      <c r="AR34" s="12"/>
      <c r="AS34" s="12"/>
      <c r="AT34" s="12"/>
      <c r="AU34" s="14"/>
      <c r="AV34" s="39"/>
      <c r="AW34" s="39"/>
      <c r="AX34" s="40"/>
      <c r="AY34" s="40"/>
      <c r="AZ34" s="40"/>
      <c r="BA34" s="41"/>
      <c r="BB34" s="42"/>
      <c r="BC34" s="11"/>
      <c r="BD34" s="12"/>
      <c r="BE34" s="11"/>
      <c r="BF34" s="12"/>
      <c r="BG34" s="14"/>
      <c r="BH34" s="39"/>
      <c r="BI34" s="39"/>
      <c r="BJ34" s="40"/>
      <c r="BK34" s="40"/>
      <c r="BL34" s="40"/>
      <c r="BM34" s="41"/>
      <c r="BN34" s="42"/>
      <c r="BO34" s="11"/>
      <c r="BP34" s="12"/>
      <c r="BQ34" s="12"/>
      <c r="BR34" s="12"/>
      <c r="BS34" s="14"/>
      <c r="BT34" s="46"/>
      <c r="BU34" s="47"/>
      <c r="BV34" s="47"/>
      <c r="BW34" s="47">
        <v>3</v>
      </c>
      <c r="BX34" s="47"/>
      <c r="BY34" s="47"/>
      <c r="BZ34" s="47"/>
      <c r="CA34" s="47"/>
      <c r="CB34" s="47"/>
      <c r="CC34" s="48"/>
      <c r="CD34" s="227">
        <v>3</v>
      </c>
      <c r="CE34" s="33">
        <v>1.8</v>
      </c>
      <c r="CF34" s="7">
        <v>2</v>
      </c>
      <c r="CG34" s="14"/>
      <c r="CH34" s="351"/>
      <c r="CI34" s="198"/>
    </row>
    <row r="35" spans="1:87" ht="15.9" customHeight="1">
      <c r="A35" s="213">
        <v>14</v>
      </c>
      <c r="B35" s="85" t="s">
        <v>76</v>
      </c>
      <c r="C35" s="29" t="s">
        <v>20</v>
      </c>
      <c r="D35" s="169">
        <f t="shared" si="9"/>
        <v>100</v>
      </c>
      <c r="E35" s="38">
        <f t="shared" si="10"/>
        <v>75</v>
      </c>
      <c r="F35" s="98">
        <f t="shared" si="11"/>
        <v>20</v>
      </c>
      <c r="G35" s="99">
        <f t="shared" si="12"/>
        <v>0</v>
      </c>
      <c r="H35" s="99">
        <f t="shared" si="13"/>
        <v>45</v>
      </c>
      <c r="I35" s="99">
        <f t="shared" si="14"/>
        <v>6</v>
      </c>
      <c r="J35" s="99">
        <f t="shared" si="15"/>
        <v>4</v>
      </c>
      <c r="K35" s="100">
        <f t="shared" si="16"/>
        <v>25</v>
      </c>
      <c r="L35" s="39"/>
      <c r="M35" s="40"/>
      <c r="N35" s="40"/>
      <c r="O35" s="40"/>
      <c r="P35" s="40"/>
      <c r="Q35" s="41"/>
      <c r="R35" s="42"/>
      <c r="S35" s="11"/>
      <c r="T35" s="12"/>
      <c r="U35" s="12"/>
      <c r="V35" s="12"/>
      <c r="W35" s="14"/>
      <c r="X35" s="39">
        <v>20</v>
      </c>
      <c r="Y35" s="39"/>
      <c r="Z35" s="40">
        <v>45</v>
      </c>
      <c r="AA35" s="40">
        <v>6</v>
      </c>
      <c r="AB35" s="40">
        <v>4</v>
      </c>
      <c r="AC35" s="41">
        <v>25</v>
      </c>
      <c r="AD35" s="42"/>
      <c r="AE35" s="11"/>
      <c r="AF35" s="12"/>
      <c r="AG35" s="12"/>
      <c r="AH35" s="12"/>
      <c r="AI35" s="14"/>
      <c r="AJ35" s="39"/>
      <c r="AK35" s="39"/>
      <c r="AL35" s="40"/>
      <c r="AM35" s="40"/>
      <c r="AN35" s="40"/>
      <c r="AO35" s="41"/>
      <c r="AP35" s="42"/>
      <c r="AQ35" s="11"/>
      <c r="AR35" s="12"/>
      <c r="AS35" s="12"/>
      <c r="AT35" s="12"/>
      <c r="AU35" s="14"/>
      <c r="AV35" s="39"/>
      <c r="AW35" s="39"/>
      <c r="AX35" s="40"/>
      <c r="AY35" s="40"/>
      <c r="AZ35" s="40"/>
      <c r="BA35" s="41"/>
      <c r="BB35" s="42"/>
      <c r="BC35" s="11"/>
      <c r="BD35" s="12"/>
      <c r="BE35" s="11"/>
      <c r="BF35" s="12"/>
      <c r="BG35" s="14"/>
      <c r="BH35" s="39"/>
      <c r="BI35" s="39"/>
      <c r="BJ35" s="40"/>
      <c r="BK35" s="40"/>
      <c r="BL35" s="40"/>
      <c r="BM35" s="41"/>
      <c r="BN35" s="42"/>
      <c r="BO35" s="11"/>
      <c r="BP35" s="12"/>
      <c r="BQ35" s="12"/>
      <c r="BR35" s="12"/>
      <c r="BS35" s="14"/>
      <c r="BT35" s="46"/>
      <c r="BU35" s="47"/>
      <c r="BV35" s="47">
        <v>4</v>
      </c>
      <c r="BW35" s="47"/>
      <c r="BX35" s="47"/>
      <c r="BY35" s="47"/>
      <c r="BZ35" s="47"/>
      <c r="CA35" s="47"/>
      <c r="CB35" s="47"/>
      <c r="CC35" s="48"/>
      <c r="CD35" s="227">
        <v>4</v>
      </c>
      <c r="CE35" s="33">
        <f t="shared" si="17"/>
        <v>3</v>
      </c>
      <c r="CF35" s="7">
        <v>3</v>
      </c>
      <c r="CG35" s="14"/>
      <c r="CH35" s="351"/>
    </row>
    <row r="36" spans="1:87" ht="15.9" customHeight="1">
      <c r="A36" s="213">
        <v>15</v>
      </c>
      <c r="B36" s="85" t="s">
        <v>77</v>
      </c>
      <c r="C36" s="29" t="s">
        <v>20</v>
      </c>
      <c r="D36" s="169">
        <f t="shared" si="9"/>
        <v>150</v>
      </c>
      <c r="E36" s="38">
        <f t="shared" si="10"/>
        <v>75</v>
      </c>
      <c r="F36" s="98">
        <f t="shared" si="11"/>
        <v>20</v>
      </c>
      <c r="G36" s="99">
        <f t="shared" si="12"/>
        <v>0</v>
      </c>
      <c r="H36" s="99">
        <f t="shared" si="13"/>
        <v>45</v>
      </c>
      <c r="I36" s="99">
        <f t="shared" si="14"/>
        <v>6</v>
      </c>
      <c r="J36" s="99">
        <f t="shared" si="15"/>
        <v>4</v>
      </c>
      <c r="K36" s="100">
        <f t="shared" si="16"/>
        <v>75</v>
      </c>
      <c r="L36" s="39"/>
      <c r="M36" s="40"/>
      <c r="N36" s="40"/>
      <c r="O36" s="40"/>
      <c r="P36" s="40"/>
      <c r="Q36" s="41"/>
      <c r="R36" s="42"/>
      <c r="S36" s="11"/>
      <c r="T36" s="12"/>
      <c r="U36" s="12"/>
      <c r="V36" s="12"/>
      <c r="W36" s="14"/>
      <c r="X36" s="39">
        <v>20</v>
      </c>
      <c r="Y36" s="39"/>
      <c r="Z36" s="40">
        <v>45</v>
      </c>
      <c r="AA36" s="40">
        <v>6</v>
      </c>
      <c r="AB36" s="40">
        <v>4</v>
      </c>
      <c r="AC36" s="41">
        <v>75</v>
      </c>
      <c r="AD36" s="42"/>
      <c r="AE36" s="11"/>
      <c r="AF36" s="12"/>
      <c r="AG36" s="12"/>
      <c r="AH36" s="12"/>
      <c r="AI36" s="14"/>
      <c r="AJ36" s="39"/>
      <c r="AK36" s="39"/>
      <c r="AL36" s="40"/>
      <c r="AM36" s="40"/>
      <c r="AN36" s="40"/>
      <c r="AO36" s="41"/>
      <c r="AP36" s="42"/>
      <c r="AQ36" s="11"/>
      <c r="AR36" s="12"/>
      <c r="AS36" s="12"/>
      <c r="AT36" s="12"/>
      <c r="AU36" s="14"/>
      <c r="AV36" s="39"/>
      <c r="AW36" s="39"/>
      <c r="AX36" s="40"/>
      <c r="AY36" s="40"/>
      <c r="AZ36" s="40"/>
      <c r="BA36" s="41"/>
      <c r="BB36" s="42"/>
      <c r="BC36" s="11"/>
      <c r="BD36" s="12"/>
      <c r="BE36" s="11"/>
      <c r="BF36" s="12"/>
      <c r="BG36" s="14"/>
      <c r="BH36" s="39"/>
      <c r="BI36" s="39"/>
      <c r="BJ36" s="40"/>
      <c r="BK36" s="40"/>
      <c r="BL36" s="40"/>
      <c r="BM36" s="41"/>
      <c r="BN36" s="42"/>
      <c r="BO36" s="11"/>
      <c r="BP36" s="12"/>
      <c r="BQ36" s="12"/>
      <c r="BR36" s="12"/>
      <c r="BS36" s="14"/>
      <c r="BT36" s="46"/>
      <c r="BU36" s="47"/>
      <c r="BV36" s="47">
        <v>6</v>
      </c>
      <c r="BW36" s="47"/>
      <c r="BX36" s="47"/>
      <c r="BY36" s="47"/>
      <c r="BZ36" s="47"/>
      <c r="CA36" s="47"/>
      <c r="CB36" s="47"/>
      <c r="CC36" s="48"/>
      <c r="CD36" s="227">
        <v>6</v>
      </c>
      <c r="CE36" s="33">
        <f t="shared" si="17"/>
        <v>3</v>
      </c>
      <c r="CF36" s="7">
        <v>4</v>
      </c>
      <c r="CG36" s="14"/>
      <c r="CH36" s="351"/>
    </row>
    <row r="37" spans="1:87" ht="15.9" customHeight="1">
      <c r="A37" s="106">
        <v>16</v>
      </c>
      <c r="B37" s="83" t="s">
        <v>78</v>
      </c>
      <c r="C37" s="29" t="s">
        <v>19</v>
      </c>
      <c r="D37" s="169">
        <f t="shared" si="9"/>
        <v>75</v>
      </c>
      <c r="E37" s="38">
        <f t="shared" si="10"/>
        <v>73</v>
      </c>
      <c r="F37" s="98">
        <f t="shared" si="11"/>
        <v>20</v>
      </c>
      <c r="G37" s="99">
        <f t="shared" si="12"/>
        <v>0</v>
      </c>
      <c r="H37" s="99">
        <f t="shared" si="13"/>
        <v>45</v>
      </c>
      <c r="I37" s="99">
        <f t="shared" si="14"/>
        <v>6</v>
      </c>
      <c r="J37" s="99">
        <f t="shared" si="15"/>
        <v>2</v>
      </c>
      <c r="K37" s="100">
        <f t="shared" si="16"/>
        <v>2</v>
      </c>
      <c r="L37" s="39"/>
      <c r="M37" s="40"/>
      <c r="N37" s="40"/>
      <c r="O37" s="40"/>
      <c r="P37" s="40"/>
      <c r="Q37" s="41"/>
      <c r="R37" s="42"/>
      <c r="S37" s="11"/>
      <c r="T37" s="12"/>
      <c r="U37" s="12"/>
      <c r="V37" s="12"/>
      <c r="W37" s="14"/>
      <c r="X37" s="39">
        <v>20</v>
      </c>
      <c r="Y37" s="39"/>
      <c r="Z37" s="40">
        <v>45</v>
      </c>
      <c r="AA37" s="40">
        <v>6</v>
      </c>
      <c r="AB37" s="40">
        <v>2</v>
      </c>
      <c r="AC37" s="41">
        <v>2</v>
      </c>
      <c r="AD37" s="42"/>
      <c r="AE37" s="11"/>
      <c r="AF37" s="12"/>
      <c r="AG37" s="12"/>
      <c r="AH37" s="12"/>
      <c r="AI37" s="14"/>
      <c r="AJ37" s="39"/>
      <c r="AK37" s="39"/>
      <c r="AL37" s="40"/>
      <c r="AM37" s="40"/>
      <c r="AN37" s="40"/>
      <c r="AO37" s="41"/>
      <c r="AP37" s="42"/>
      <c r="AQ37" s="11"/>
      <c r="AR37" s="12"/>
      <c r="AS37" s="12"/>
      <c r="AT37" s="12"/>
      <c r="AU37" s="14"/>
      <c r="AV37" s="39"/>
      <c r="AW37" s="39"/>
      <c r="AX37" s="40"/>
      <c r="AY37" s="40"/>
      <c r="AZ37" s="40"/>
      <c r="BA37" s="41"/>
      <c r="BB37" s="42"/>
      <c r="BC37" s="11"/>
      <c r="BD37" s="12"/>
      <c r="BE37" s="11"/>
      <c r="BF37" s="12"/>
      <c r="BG37" s="14"/>
      <c r="BH37" s="39"/>
      <c r="BI37" s="39"/>
      <c r="BJ37" s="40"/>
      <c r="BK37" s="40"/>
      <c r="BL37" s="40"/>
      <c r="BM37" s="41"/>
      <c r="BN37" s="42"/>
      <c r="BO37" s="11"/>
      <c r="BP37" s="12"/>
      <c r="BQ37" s="12"/>
      <c r="BR37" s="12"/>
      <c r="BS37" s="14"/>
      <c r="BT37" s="46"/>
      <c r="BU37" s="47"/>
      <c r="BV37" s="47">
        <v>3</v>
      </c>
      <c r="BW37" s="47"/>
      <c r="BX37" s="47"/>
      <c r="BY37" s="47"/>
      <c r="BZ37" s="47"/>
      <c r="CA37" s="47"/>
      <c r="CB37" s="47"/>
      <c r="CC37" s="48"/>
      <c r="CD37" s="227">
        <v>3</v>
      </c>
      <c r="CE37" s="33">
        <f t="shared" si="17"/>
        <v>2.9</v>
      </c>
      <c r="CF37" s="7">
        <v>2</v>
      </c>
      <c r="CG37" s="14"/>
      <c r="CH37" s="351"/>
    </row>
    <row r="38" spans="1:87" ht="15.9" customHeight="1">
      <c r="A38" s="213">
        <v>17</v>
      </c>
      <c r="B38" s="84" t="s">
        <v>79</v>
      </c>
      <c r="C38" s="29" t="s">
        <v>19</v>
      </c>
      <c r="D38" s="169">
        <f t="shared" si="9"/>
        <v>50</v>
      </c>
      <c r="E38" s="38">
        <f t="shared" si="10"/>
        <v>46</v>
      </c>
      <c r="F38" s="98">
        <f t="shared" si="11"/>
        <v>15</v>
      </c>
      <c r="G38" s="99">
        <f t="shared" si="12"/>
        <v>0</v>
      </c>
      <c r="H38" s="99">
        <f t="shared" si="13"/>
        <v>25</v>
      </c>
      <c r="I38" s="99">
        <f t="shared" si="14"/>
        <v>4</v>
      </c>
      <c r="J38" s="99">
        <f t="shared" si="15"/>
        <v>2</v>
      </c>
      <c r="K38" s="100">
        <f t="shared" si="16"/>
        <v>4</v>
      </c>
      <c r="L38" s="39"/>
      <c r="M38" s="40"/>
      <c r="N38" s="40"/>
      <c r="O38" s="40"/>
      <c r="P38" s="40"/>
      <c r="Q38" s="41"/>
      <c r="R38" s="42"/>
      <c r="S38" s="11"/>
      <c r="T38" s="12"/>
      <c r="U38" s="12"/>
      <c r="V38" s="12"/>
      <c r="W38" s="14"/>
      <c r="X38" s="39"/>
      <c r="Y38" s="39"/>
      <c r="Z38" s="40"/>
      <c r="AA38" s="40"/>
      <c r="AB38" s="40"/>
      <c r="AC38" s="41"/>
      <c r="AD38" s="42"/>
      <c r="AE38" s="11"/>
      <c r="AF38" s="12"/>
      <c r="AG38" s="12"/>
      <c r="AH38" s="12"/>
      <c r="AI38" s="14"/>
      <c r="AJ38" s="39">
        <v>15</v>
      </c>
      <c r="AK38" s="39"/>
      <c r="AL38" s="40">
        <v>25</v>
      </c>
      <c r="AM38" s="40">
        <v>4</v>
      </c>
      <c r="AN38" s="40">
        <v>2</v>
      </c>
      <c r="AO38" s="41">
        <v>4</v>
      </c>
      <c r="AP38" s="42"/>
      <c r="AQ38" s="11"/>
      <c r="AR38" s="12"/>
      <c r="AS38" s="12"/>
      <c r="AT38" s="12"/>
      <c r="AU38" s="14"/>
      <c r="AV38" s="39"/>
      <c r="AW38" s="39"/>
      <c r="AX38" s="40"/>
      <c r="AY38" s="40"/>
      <c r="AZ38" s="40"/>
      <c r="BA38" s="41"/>
      <c r="BB38" s="42"/>
      <c r="BC38" s="11"/>
      <c r="BD38" s="12"/>
      <c r="BE38" s="11"/>
      <c r="BF38" s="12"/>
      <c r="BG38" s="14"/>
      <c r="BH38" s="39"/>
      <c r="BI38" s="39"/>
      <c r="BJ38" s="40"/>
      <c r="BK38" s="40"/>
      <c r="BL38" s="40"/>
      <c r="BM38" s="41"/>
      <c r="BN38" s="42"/>
      <c r="BO38" s="11"/>
      <c r="BP38" s="12"/>
      <c r="BQ38" s="12"/>
      <c r="BR38" s="12"/>
      <c r="BS38" s="14"/>
      <c r="BT38" s="46"/>
      <c r="BU38" s="47"/>
      <c r="BV38" s="47"/>
      <c r="BW38" s="47"/>
      <c r="BX38" s="47">
        <v>2</v>
      </c>
      <c r="BY38" s="47"/>
      <c r="BZ38" s="47"/>
      <c r="CA38" s="47"/>
      <c r="CB38" s="47"/>
      <c r="CC38" s="48"/>
      <c r="CD38" s="227">
        <v>2</v>
      </c>
      <c r="CE38" s="33">
        <f t="shared" si="17"/>
        <v>1.8</v>
      </c>
      <c r="CF38" s="7">
        <v>1</v>
      </c>
      <c r="CG38" s="14"/>
      <c r="CH38" s="351"/>
    </row>
    <row r="39" spans="1:87" ht="15.9" customHeight="1">
      <c r="A39" s="213">
        <v>18</v>
      </c>
      <c r="B39" s="84" t="s">
        <v>80</v>
      </c>
      <c r="C39" s="29" t="s">
        <v>20</v>
      </c>
      <c r="D39" s="169">
        <f t="shared" si="9"/>
        <v>125</v>
      </c>
      <c r="E39" s="38">
        <f t="shared" si="10"/>
        <v>75</v>
      </c>
      <c r="F39" s="98">
        <f t="shared" si="11"/>
        <v>20</v>
      </c>
      <c r="G39" s="99">
        <f t="shared" si="12"/>
        <v>0</v>
      </c>
      <c r="H39" s="99">
        <f t="shared" si="13"/>
        <v>45</v>
      </c>
      <c r="I39" s="99">
        <f t="shared" si="14"/>
        <v>6</v>
      </c>
      <c r="J39" s="99">
        <f t="shared" si="15"/>
        <v>4</v>
      </c>
      <c r="K39" s="100">
        <f t="shared" si="16"/>
        <v>50</v>
      </c>
      <c r="L39" s="39"/>
      <c r="M39" s="40"/>
      <c r="N39" s="40"/>
      <c r="O39" s="40"/>
      <c r="P39" s="40"/>
      <c r="Q39" s="41"/>
      <c r="R39" s="42"/>
      <c r="S39" s="11"/>
      <c r="T39" s="12"/>
      <c r="U39" s="12"/>
      <c r="V39" s="12"/>
      <c r="W39" s="14"/>
      <c r="X39" s="39"/>
      <c r="Y39" s="39"/>
      <c r="Z39" s="40"/>
      <c r="AA39" s="40"/>
      <c r="AB39" s="40"/>
      <c r="AC39" s="41"/>
      <c r="AD39" s="42"/>
      <c r="AE39" s="11"/>
      <c r="AF39" s="12"/>
      <c r="AG39" s="12"/>
      <c r="AH39" s="12"/>
      <c r="AI39" s="14"/>
      <c r="AJ39" s="39">
        <v>20</v>
      </c>
      <c r="AK39" s="39"/>
      <c r="AL39" s="40">
        <v>45</v>
      </c>
      <c r="AM39" s="40">
        <v>6</v>
      </c>
      <c r="AN39" s="40">
        <v>4</v>
      </c>
      <c r="AO39" s="41">
        <v>50</v>
      </c>
      <c r="AP39" s="42"/>
      <c r="AQ39" s="11"/>
      <c r="AR39" s="12"/>
      <c r="AS39" s="12"/>
      <c r="AT39" s="12"/>
      <c r="AU39" s="14"/>
      <c r="AV39" s="39"/>
      <c r="AW39" s="39"/>
      <c r="AX39" s="40"/>
      <c r="AY39" s="40"/>
      <c r="AZ39" s="40"/>
      <c r="BA39" s="41"/>
      <c r="BB39" s="42"/>
      <c r="BC39" s="11"/>
      <c r="BD39" s="12"/>
      <c r="BE39" s="11"/>
      <c r="BF39" s="12"/>
      <c r="BG39" s="14"/>
      <c r="BH39" s="39"/>
      <c r="BI39" s="39"/>
      <c r="BJ39" s="40"/>
      <c r="BK39" s="40"/>
      <c r="BL39" s="40"/>
      <c r="BM39" s="41"/>
      <c r="BN39" s="42"/>
      <c r="BO39" s="11"/>
      <c r="BP39" s="12"/>
      <c r="BQ39" s="12"/>
      <c r="BR39" s="12"/>
      <c r="BS39" s="14"/>
      <c r="BT39" s="46"/>
      <c r="BU39" s="47"/>
      <c r="BV39" s="47"/>
      <c r="BW39" s="47"/>
      <c r="BX39" s="47">
        <v>5</v>
      </c>
      <c r="BY39" s="47"/>
      <c r="BZ39" s="47"/>
      <c r="CA39" s="47"/>
      <c r="CB39" s="47"/>
      <c r="CC39" s="48"/>
      <c r="CD39" s="227">
        <v>5</v>
      </c>
      <c r="CE39" s="33">
        <f t="shared" si="17"/>
        <v>3</v>
      </c>
      <c r="CF39" s="7">
        <v>3</v>
      </c>
      <c r="CG39" s="14"/>
      <c r="CH39" s="351"/>
    </row>
    <row r="40" spans="1:87" s="199" customFormat="1" ht="15.9" customHeight="1">
      <c r="A40" s="213">
        <v>19</v>
      </c>
      <c r="B40" s="85" t="s">
        <v>81</v>
      </c>
      <c r="C40" s="29" t="s">
        <v>20</v>
      </c>
      <c r="D40" s="169">
        <f t="shared" si="9"/>
        <v>75</v>
      </c>
      <c r="E40" s="38">
        <f t="shared" si="10"/>
        <v>40</v>
      </c>
      <c r="F40" s="98">
        <f t="shared" si="11"/>
        <v>10</v>
      </c>
      <c r="G40" s="99">
        <f t="shared" si="12"/>
        <v>0</v>
      </c>
      <c r="H40" s="99">
        <f t="shared" si="13"/>
        <v>20</v>
      </c>
      <c r="I40" s="99">
        <f t="shared" si="14"/>
        <v>6</v>
      </c>
      <c r="J40" s="99">
        <f t="shared" si="15"/>
        <v>4</v>
      </c>
      <c r="K40" s="100">
        <f t="shared" si="16"/>
        <v>35</v>
      </c>
      <c r="L40" s="39"/>
      <c r="M40" s="40"/>
      <c r="N40" s="40"/>
      <c r="O40" s="40"/>
      <c r="P40" s="40"/>
      <c r="Q40" s="41"/>
      <c r="R40" s="42"/>
      <c r="S40" s="11"/>
      <c r="T40" s="12"/>
      <c r="U40" s="12"/>
      <c r="V40" s="12"/>
      <c r="W40" s="14"/>
      <c r="X40" s="39"/>
      <c r="Y40" s="39"/>
      <c r="Z40" s="40"/>
      <c r="AA40" s="40"/>
      <c r="AB40" s="40"/>
      <c r="AC40" s="41"/>
      <c r="AD40" s="42">
        <v>10</v>
      </c>
      <c r="AE40" s="11"/>
      <c r="AF40" s="12">
        <v>20</v>
      </c>
      <c r="AG40" s="12">
        <v>6</v>
      </c>
      <c r="AH40" s="12">
        <v>4</v>
      </c>
      <c r="AI40" s="14">
        <v>35</v>
      </c>
      <c r="AJ40" s="39"/>
      <c r="AK40" s="39"/>
      <c r="AL40" s="40"/>
      <c r="AM40" s="40"/>
      <c r="AN40" s="40"/>
      <c r="AO40" s="41"/>
      <c r="AP40" s="42"/>
      <c r="AQ40" s="11"/>
      <c r="AR40" s="12"/>
      <c r="AS40" s="12"/>
      <c r="AT40" s="12"/>
      <c r="AU40" s="14"/>
      <c r="AV40" s="39"/>
      <c r="AW40" s="39"/>
      <c r="AX40" s="40"/>
      <c r="AY40" s="40"/>
      <c r="AZ40" s="40"/>
      <c r="BA40" s="41"/>
      <c r="BB40" s="42"/>
      <c r="BC40" s="11"/>
      <c r="BD40" s="12"/>
      <c r="BE40" s="11"/>
      <c r="BF40" s="12"/>
      <c r="BG40" s="14"/>
      <c r="BH40" s="39"/>
      <c r="BI40" s="39"/>
      <c r="BJ40" s="40"/>
      <c r="BK40" s="40"/>
      <c r="BL40" s="40"/>
      <c r="BM40" s="41"/>
      <c r="BN40" s="42"/>
      <c r="BO40" s="11"/>
      <c r="BP40" s="12"/>
      <c r="BQ40" s="12"/>
      <c r="BR40" s="12"/>
      <c r="BS40" s="14"/>
      <c r="BT40" s="46"/>
      <c r="BU40" s="47"/>
      <c r="BV40" s="47"/>
      <c r="BW40" s="47">
        <v>3</v>
      </c>
      <c r="BX40" s="47"/>
      <c r="BY40" s="47"/>
      <c r="BZ40" s="47"/>
      <c r="CA40" s="47"/>
      <c r="CB40" s="47"/>
      <c r="CC40" s="48"/>
      <c r="CD40" s="227">
        <v>3</v>
      </c>
      <c r="CE40" s="33">
        <v>1.6</v>
      </c>
      <c r="CF40" s="7">
        <v>3</v>
      </c>
      <c r="CG40" s="14"/>
      <c r="CH40" s="351"/>
      <c r="CI40" s="198"/>
    </row>
    <row r="41" spans="1:87" ht="15.9" customHeight="1">
      <c r="A41" s="213">
        <v>20</v>
      </c>
      <c r="B41" s="85" t="s">
        <v>82</v>
      </c>
      <c r="C41" s="29" t="s">
        <v>19</v>
      </c>
      <c r="D41" s="169">
        <f t="shared" si="9"/>
        <v>75</v>
      </c>
      <c r="E41" s="38">
        <f t="shared" si="10"/>
        <v>46</v>
      </c>
      <c r="F41" s="98">
        <f t="shared" si="11"/>
        <v>20</v>
      </c>
      <c r="G41" s="99">
        <f t="shared" si="12"/>
        <v>0</v>
      </c>
      <c r="H41" s="99">
        <f t="shared" si="13"/>
        <v>20</v>
      </c>
      <c r="I41" s="99">
        <f t="shared" si="14"/>
        <v>4</v>
      </c>
      <c r="J41" s="99">
        <f t="shared" si="15"/>
        <v>2</v>
      </c>
      <c r="K41" s="100">
        <f t="shared" si="16"/>
        <v>29</v>
      </c>
      <c r="L41" s="39"/>
      <c r="M41" s="40"/>
      <c r="N41" s="40"/>
      <c r="O41" s="40"/>
      <c r="P41" s="40"/>
      <c r="Q41" s="41"/>
      <c r="R41" s="42"/>
      <c r="S41" s="11"/>
      <c r="T41" s="12"/>
      <c r="U41" s="12"/>
      <c r="V41" s="12"/>
      <c r="W41" s="14"/>
      <c r="X41" s="39"/>
      <c r="Y41" s="39"/>
      <c r="Z41" s="40"/>
      <c r="AA41" s="40"/>
      <c r="AB41" s="40"/>
      <c r="AC41" s="41"/>
      <c r="AD41" s="42">
        <v>20</v>
      </c>
      <c r="AE41" s="11"/>
      <c r="AF41" s="12">
        <v>20</v>
      </c>
      <c r="AG41" s="12">
        <v>4</v>
      </c>
      <c r="AH41" s="12">
        <v>2</v>
      </c>
      <c r="AI41" s="14">
        <v>29</v>
      </c>
      <c r="AJ41" s="39"/>
      <c r="AK41" s="39"/>
      <c r="AL41" s="40"/>
      <c r="AM41" s="40"/>
      <c r="AN41" s="40"/>
      <c r="AO41" s="41"/>
      <c r="AP41" s="42"/>
      <c r="AQ41" s="12"/>
      <c r="AR41" s="12"/>
      <c r="AS41" s="12"/>
      <c r="AT41" s="12"/>
      <c r="AU41" s="14"/>
      <c r="AV41" s="39"/>
      <c r="AW41" s="39"/>
      <c r="AX41" s="40"/>
      <c r="AY41" s="40"/>
      <c r="AZ41" s="40"/>
      <c r="BA41" s="41"/>
      <c r="BB41" s="42"/>
      <c r="BC41" s="11"/>
      <c r="BD41" s="12"/>
      <c r="BE41" s="11"/>
      <c r="BF41" s="12"/>
      <c r="BG41" s="14"/>
      <c r="BH41" s="39"/>
      <c r="BI41" s="39"/>
      <c r="BJ41" s="40"/>
      <c r="BK41" s="40"/>
      <c r="BL41" s="40"/>
      <c r="BM41" s="41"/>
      <c r="BN41" s="42"/>
      <c r="BO41" s="11"/>
      <c r="BP41" s="12"/>
      <c r="BQ41" s="12"/>
      <c r="BR41" s="12"/>
      <c r="BS41" s="14"/>
      <c r="BT41" s="46"/>
      <c r="BU41" s="47"/>
      <c r="BV41" s="47"/>
      <c r="BW41" s="47">
        <v>3</v>
      </c>
      <c r="BX41" s="47"/>
      <c r="BY41" s="47"/>
      <c r="BZ41" s="47"/>
      <c r="CA41" s="47"/>
      <c r="CB41" s="47"/>
      <c r="CC41" s="48"/>
      <c r="CD41" s="227">
        <v>3</v>
      </c>
      <c r="CE41" s="33">
        <f t="shared" si="17"/>
        <v>1.8</v>
      </c>
      <c r="CF41" s="7">
        <v>2</v>
      </c>
      <c r="CG41" s="14"/>
      <c r="CH41" s="351"/>
    </row>
    <row r="42" spans="1:87" s="199" customFormat="1" ht="15.9" customHeight="1">
      <c r="A42" s="106">
        <v>21</v>
      </c>
      <c r="B42" s="83" t="s">
        <v>83</v>
      </c>
      <c r="C42" s="29" t="s">
        <v>49</v>
      </c>
      <c r="D42" s="169">
        <f t="shared" si="9"/>
        <v>150</v>
      </c>
      <c r="E42" s="38">
        <f t="shared" si="10"/>
        <v>80</v>
      </c>
      <c r="F42" s="98">
        <f t="shared" si="11"/>
        <v>30</v>
      </c>
      <c r="G42" s="99">
        <f t="shared" si="12"/>
        <v>0</v>
      </c>
      <c r="H42" s="99">
        <f t="shared" si="13"/>
        <v>36</v>
      </c>
      <c r="I42" s="99">
        <f t="shared" si="14"/>
        <v>6</v>
      </c>
      <c r="J42" s="99">
        <f t="shared" si="15"/>
        <v>8</v>
      </c>
      <c r="K42" s="100">
        <f t="shared" si="16"/>
        <v>70</v>
      </c>
      <c r="L42" s="39"/>
      <c r="M42" s="40"/>
      <c r="N42" s="40"/>
      <c r="O42" s="40"/>
      <c r="P42" s="40"/>
      <c r="Q42" s="41"/>
      <c r="R42" s="42"/>
      <c r="S42" s="11"/>
      <c r="T42" s="12"/>
      <c r="U42" s="12"/>
      <c r="V42" s="12"/>
      <c r="W42" s="14"/>
      <c r="X42" s="39"/>
      <c r="Y42" s="39"/>
      <c r="Z42" s="40"/>
      <c r="AA42" s="40"/>
      <c r="AB42" s="40"/>
      <c r="AC42" s="41"/>
      <c r="AD42" s="42"/>
      <c r="AE42" s="11"/>
      <c r="AF42" s="12"/>
      <c r="AG42" s="12"/>
      <c r="AH42" s="12"/>
      <c r="AI42" s="14"/>
      <c r="AJ42" s="39">
        <v>20</v>
      </c>
      <c r="AK42" s="39"/>
      <c r="AL42" s="40">
        <v>20</v>
      </c>
      <c r="AM42" s="40">
        <v>6</v>
      </c>
      <c r="AN42" s="40">
        <v>4</v>
      </c>
      <c r="AO42" s="41">
        <v>50</v>
      </c>
      <c r="AP42" s="42">
        <v>10</v>
      </c>
      <c r="AQ42" s="12"/>
      <c r="AR42" s="12">
        <v>16</v>
      </c>
      <c r="AS42" s="12"/>
      <c r="AT42" s="12">
        <v>4</v>
      </c>
      <c r="AU42" s="14">
        <v>20</v>
      </c>
      <c r="AV42" s="39"/>
      <c r="AW42" s="39"/>
      <c r="AX42" s="40"/>
      <c r="AY42" s="40"/>
      <c r="AZ42" s="40"/>
      <c r="BA42" s="41"/>
      <c r="BB42" s="42"/>
      <c r="BC42" s="11"/>
      <c r="BD42" s="12"/>
      <c r="BE42" s="11"/>
      <c r="BF42" s="12"/>
      <c r="BG42" s="14"/>
      <c r="BH42" s="39"/>
      <c r="BI42" s="39"/>
      <c r="BJ42" s="40"/>
      <c r="BK42" s="40"/>
      <c r="BL42" s="40"/>
      <c r="BM42" s="41"/>
      <c r="BN42" s="42"/>
      <c r="BO42" s="11"/>
      <c r="BP42" s="12"/>
      <c r="BQ42" s="12"/>
      <c r="BR42" s="12"/>
      <c r="BS42" s="14"/>
      <c r="BT42" s="46"/>
      <c r="BU42" s="47"/>
      <c r="BV42" s="47"/>
      <c r="BW42" s="47"/>
      <c r="BX42" s="47">
        <v>4</v>
      </c>
      <c r="BY42" s="47">
        <v>2</v>
      </c>
      <c r="BZ42" s="47"/>
      <c r="CA42" s="47"/>
      <c r="CB42" s="47"/>
      <c r="CC42" s="48"/>
      <c r="CD42" s="227">
        <v>6</v>
      </c>
      <c r="CE42" s="33">
        <v>3.2</v>
      </c>
      <c r="CF42" s="7">
        <v>6</v>
      </c>
      <c r="CG42" s="14"/>
      <c r="CH42" s="351"/>
      <c r="CI42" s="198"/>
    </row>
    <row r="43" spans="1:87" ht="15.9" customHeight="1">
      <c r="A43" s="213">
        <v>22</v>
      </c>
      <c r="B43" s="84" t="s">
        <v>84</v>
      </c>
      <c r="C43" s="29" t="s">
        <v>19</v>
      </c>
      <c r="D43" s="169">
        <f t="shared" si="9"/>
        <v>100</v>
      </c>
      <c r="E43" s="38">
        <f t="shared" si="10"/>
        <v>58</v>
      </c>
      <c r="F43" s="98">
        <f t="shared" si="11"/>
        <v>20</v>
      </c>
      <c r="G43" s="99">
        <f t="shared" si="12"/>
        <v>0</v>
      </c>
      <c r="H43" s="99">
        <f t="shared" si="13"/>
        <v>30</v>
      </c>
      <c r="I43" s="99">
        <f t="shared" si="14"/>
        <v>6</v>
      </c>
      <c r="J43" s="99">
        <f t="shared" si="15"/>
        <v>2</v>
      </c>
      <c r="K43" s="100">
        <f t="shared" si="16"/>
        <v>42</v>
      </c>
      <c r="L43" s="39"/>
      <c r="M43" s="40"/>
      <c r="N43" s="40"/>
      <c r="O43" s="40"/>
      <c r="P43" s="40"/>
      <c r="Q43" s="41"/>
      <c r="R43" s="42"/>
      <c r="S43" s="11"/>
      <c r="T43" s="12"/>
      <c r="U43" s="12"/>
      <c r="V43" s="12"/>
      <c r="W43" s="14"/>
      <c r="X43" s="39"/>
      <c r="Y43" s="39"/>
      <c r="Z43" s="40"/>
      <c r="AA43" s="40"/>
      <c r="AB43" s="40"/>
      <c r="AC43" s="41"/>
      <c r="AD43" s="42"/>
      <c r="AE43" s="11"/>
      <c r="AF43" s="12"/>
      <c r="AG43" s="12"/>
      <c r="AH43" s="12"/>
      <c r="AI43" s="14"/>
      <c r="AJ43" s="39">
        <v>20</v>
      </c>
      <c r="AK43" s="39"/>
      <c r="AL43" s="40">
        <v>30</v>
      </c>
      <c r="AM43" s="40">
        <v>6</v>
      </c>
      <c r="AN43" s="40">
        <v>2</v>
      </c>
      <c r="AO43" s="41">
        <v>42</v>
      </c>
      <c r="AP43" s="42"/>
      <c r="AQ43" s="12"/>
      <c r="AR43" s="12"/>
      <c r="AS43" s="12"/>
      <c r="AT43" s="12"/>
      <c r="AU43" s="14"/>
      <c r="AV43" s="39"/>
      <c r="AW43" s="39"/>
      <c r="AX43" s="40"/>
      <c r="AY43" s="40"/>
      <c r="AZ43" s="40"/>
      <c r="BA43" s="41"/>
      <c r="BB43" s="42"/>
      <c r="BC43" s="11"/>
      <c r="BD43" s="12"/>
      <c r="BE43" s="11"/>
      <c r="BF43" s="12"/>
      <c r="BG43" s="14"/>
      <c r="BH43" s="39"/>
      <c r="BI43" s="39"/>
      <c r="BJ43" s="40"/>
      <c r="BK43" s="40"/>
      <c r="BL43" s="40"/>
      <c r="BM43" s="41"/>
      <c r="BN43" s="42"/>
      <c r="BO43" s="11"/>
      <c r="BP43" s="12"/>
      <c r="BQ43" s="12"/>
      <c r="BR43" s="12"/>
      <c r="BS43" s="14"/>
      <c r="BT43" s="46"/>
      <c r="BU43" s="47"/>
      <c r="BV43" s="47"/>
      <c r="BW43" s="47"/>
      <c r="BX43" s="47">
        <v>4</v>
      </c>
      <c r="BY43" s="47"/>
      <c r="BZ43" s="47"/>
      <c r="CA43" s="47"/>
      <c r="CB43" s="47"/>
      <c r="CC43" s="48"/>
      <c r="CD43" s="227">
        <v>4</v>
      </c>
      <c r="CE43" s="33">
        <f t="shared" si="17"/>
        <v>2.2999999999999998</v>
      </c>
      <c r="CF43" s="7">
        <v>3</v>
      </c>
      <c r="CG43" s="14"/>
      <c r="CH43" s="351"/>
    </row>
    <row r="44" spans="1:87" s="199" customFormat="1" ht="15.9" customHeight="1">
      <c r="A44" s="213">
        <v>23</v>
      </c>
      <c r="B44" s="84" t="s">
        <v>85</v>
      </c>
      <c r="C44" s="29" t="s">
        <v>19</v>
      </c>
      <c r="D44" s="169">
        <f t="shared" si="9"/>
        <v>75</v>
      </c>
      <c r="E44" s="38">
        <f t="shared" si="10"/>
        <v>40</v>
      </c>
      <c r="F44" s="98">
        <f t="shared" si="11"/>
        <v>14</v>
      </c>
      <c r="G44" s="99">
        <f t="shared" si="12"/>
        <v>0</v>
      </c>
      <c r="H44" s="99">
        <f t="shared" si="13"/>
        <v>18</v>
      </c>
      <c r="I44" s="99">
        <f t="shared" si="14"/>
        <v>6</v>
      </c>
      <c r="J44" s="99">
        <f t="shared" si="15"/>
        <v>2</v>
      </c>
      <c r="K44" s="100">
        <f t="shared" si="16"/>
        <v>35</v>
      </c>
      <c r="L44" s="39"/>
      <c r="M44" s="40"/>
      <c r="N44" s="40"/>
      <c r="O44" s="40"/>
      <c r="P44" s="40"/>
      <c r="Q44" s="41"/>
      <c r="R44" s="42"/>
      <c r="S44" s="11"/>
      <c r="T44" s="12"/>
      <c r="U44" s="12"/>
      <c r="V44" s="12"/>
      <c r="W44" s="14"/>
      <c r="X44" s="39"/>
      <c r="Y44" s="39"/>
      <c r="Z44" s="40"/>
      <c r="AA44" s="40"/>
      <c r="AB44" s="40"/>
      <c r="AC44" s="41"/>
      <c r="AD44" s="42"/>
      <c r="AE44" s="11"/>
      <c r="AF44" s="12"/>
      <c r="AG44" s="12"/>
      <c r="AH44" s="12"/>
      <c r="AI44" s="14"/>
      <c r="AJ44" s="39"/>
      <c r="AK44" s="39"/>
      <c r="AL44" s="40"/>
      <c r="AM44" s="40"/>
      <c r="AN44" s="40"/>
      <c r="AO44" s="41"/>
      <c r="AP44" s="42">
        <v>14</v>
      </c>
      <c r="AQ44" s="12"/>
      <c r="AR44" s="12">
        <v>18</v>
      </c>
      <c r="AS44" s="12">
        <v>6</v>
      </c>
      <c r="AT44" s="12">
        <v>2</v>
      </c>
      <c r="AU44" s="14">
        <v>35</v>
      </c>
      <c r="AV44" s="39"/>
      <c r="AW44" s="39"/>
      <c r="AX44" s="40"/>
      <c r="AY44" s="40"/>
      <c r="AZ44" s="40"/>
      <c r="BA44" s="41"/>
      <c r="BB44" s="42"/>
      <c r="BC44" s="11"/>
      <c r="BD44" s="12"/>
      <c r="BE44" s="11"/>
      <c r="BF44" s="12"/>
      <c r="BG44" s="14"/>
      <c r="BH44" s="39"/>
      <c r="BI44" s="39"/>
      <c r="BJ44" s="40"/>
      <c r="BK44" s="40"/>
      <c r="BL44" s="40"/>
      <c r="BM44" s="41"/>
      <c r="BN44" s="42"/>
      <c r="BO44" s="11"/>
      <c r="BP44" s="12"/>
      <c r="BQ44" s="12"/>
      <c r="BR44" s="12"/>
      <c r="BS44" s="14"/>
      <c r="BT44" s="46"/>
      <c r="BU44" s="47"/>
      <c r="BV44" s="47"/>
      <c r="BW44" s="47"/>
      <c r="BX44" s="47"/>
      <c r="BY44" s="47">
        <v>3</v>
      </c>
      <c r="BZ44" s="47"/>
      <c r="CA44" s="47"/>
      <c r="CB44" s="47"/>
      <c r="CC44" s="48"/>
      <c r="CD44" s="227">
        <v>3</v>
      </c>
      <c r="CE44" s="33">
        <v>1.6</v>
      </c>
      <c r="CF44" s="7">
        <v>3</v>
      </c>
      <c r="CG44" s="14"/>
      <c r="CH44" s="351"/>
      <c r="CI44" s="198"/>
    </row>
    <row r="45" spans="1:87" s="199" customFormat="1" ht="15.9" customHeight="1">
      <c r="A45" s="213">
        <v>24</v>
      </c>
      <c r="B45" s="85" t="s">
        <v>86</v>
      </c>
      <c r="C45" s="29" t="s">
        <v>20</v>
      </c>
      <c r="D45" s="169">
        <f t="shared" si="9"/>
        <v>100</v>
      </c>
      <c r="E45" s="38">
        <f t="shared" si="10"/>
        <v>60</v>
      </c>
      <c r="F45" s="98">
        <f t="shared" si="11"/>
        <v>20</v>
      </c>
      <c r="G45" s="99">
        <f t="shared" si="12"/>
        <v>0</v>
      </c>
      <c r="H45" s="99">
        <f t="shared" si="13"/>
        <v>30</v>
      </c>
      <c r="I45" s="99">
        <f t="shared" si="14"/>
        <v>6</v>
      </c>
      <c r="J45" s="99">
        <f t="shared" si="15"/>
        <v>4</v>
      </c>
      <c r="K45" s="100">
        <f t="shared" si="16"/>
        <v>40</v>
      </c>
      <c r="L45" s="39"/>
      <c r="M45" s="40"/>
      <c r="N45" s="40"/>
      <c r="O45" s="40"/>
      <c r="P45" s="40"/>
      <c r="Q45" s="41"/>
      <c r="R45" s="42"/>
      <c r="S45" s="11"/>
      <c r="T45" s="12"/>
      <c r="U45" s="12"/>
      <c r="V45" s="12"/>
      <c r="W45" s="14"/>
      <c r="X45" s="39"/>
      <c r="Y45" s="39"/>
      <c r="Z45" s="40"/>
      <c r="AA45" s="40"/>
      <c r="AB45" s="40"/>
      <c r="AC45" s="41"/>
      <c r="AD45" s="42"/>
      <c r="AE45" s="11"/>
      <c r="AF45" s="12"/>
      <c r="AG45" s="12"/>
      <c r="AH45" s="12"/>
      <c r="AI45" s="14"/>
      <c r="AJ45" s="39">
        <v>20</v>
      </c>
      <c r="AK45" s="39"/>
      <c r="AL45" s="40">
        <v>30</v>
      </c>
      <c r="AM45" s="40">
        <v>6</v>
      </c>
      <c r="AN45" s="40">
        <v>4</v>
      </c>
      <c r="AO45" s="41">
        <v>40</v>
      </c>
      <c r="AP45" s="42"/>
      <c r="AQ45" s="12"/>
      <c r="AR45" s="12"/>
      <c r="AS45" s="12"/>
      <c r="AT45" s="12"/>
      <c r="AU45" s="14"/>
      <c r="AV45" s="39"/>
      <c r="AW45" s="39"/>
      <c r="AX45" s="40"/>
      <c r="AY45" s="40"/>
      <c r="AZ45" s="40"/>
      <c r="BA45" s="41"/>
      <c r="BB45" s="42"/>
      <c r="BC45" s="11"/>
      <c r="BD45" s="12"/>
      <c r="BE45" s="11"/>
      <c r="BF45" s="12"/>
      <c r="BG45" s="14"/>
      <c r="BH45" s="39"/>
      <c r="BI45" s="39"/>
      <c r="BJ45" s="40"/>
      <c r="BK45" s="40"/>
      <c r="BL45" s="40"/>
      <c r="BM45" s="41"/>
      <c r="BN45" s="42"/>
      <c r="BO45" s="11"/>
      <c r="BP45" s="12"/>
      <c r="BQ45" s="12"/>
      <c r="BR45" s="12"/>
      <c r="BS45" s="14"/>
      <c r="BT45" s="46"/>
      <c r="BU45" s="47"/>
      <c r="BV45" s="47"/>
      <c r="BW45" s="47"/>
      <c r="BX45" s="47">
        <v>4</v>
      </c>
      <c r="BY45" s="47"/>
      <c r="BZ45" s="47"/>
      <c r="CA45" s="47"/>
      <c r="CB45" s="47"/>
      <c r="CC45" s="48"/>
      <c r="CD45" s="227">
        <f>SUM(BT45:CC45)</f>
        <v>4</v>
      </c>
      <c r="CE45" s="33">
        <f t="shared" si="17"/>
        <v>2.4</v>
      </c>
      <c r="CF45" s="7">
        <v>3</v>
      </c>
      <c r="CG45" s="14"/>
      <c r="CH45" s="351"/>
      <c r="CI45" s="198"/>
    </row>
    <row r="46" spans="1:87" s="199" customFormat="1" ht="15.9" customHeight="1">
      <c r="A46" s="213">
        <v>25</v>
      </c>
      <c r="B46" s="85" t="s">
        <v>87</v>
      </c>
      <c r="C46" s="29" t="s">
        <v>20</v>
      </c>
      <c r="D46" s="169">
        <f t="shared" si="9"/>
        <v>75</v>
      </c>
      <c r="E46" s="38">
        <f t="shared" si="10"/>
        <v>40</v>
      </c>
      <c r="F46" s="98">
        <f t="shared" si="11"/>
        <v>10</v>
      </c>
      <c r="G46" s="99">
        <f t="shared" si="12"/>
        <v>0</v>
      </c>
      <c r="H46" s="99">
        <f t="shared" si="13"/>
        <v>20</v>
      </c>
      <c r="I46" s="99">
        <f t="shared" si="14"/>
        <v>6</v>
      </c>
      <c r="J46" s="99">
        <f t="shared" si="15"/>
        <v>4</v>
      </c>
      <c r="K46" s="100">
        <f t="shared" si="16"/>
        <v>35</v>
      </c>
      <c r="L46" s="39"/>
      <c r="M46" s="40"/>
      <c r="N46" s="40"/>
      <c r="O46" s="40"/>
      <c r="P46" s="40"/>
      <c r="Q46" s="41"/>
      <c r="R46" s="42"/>
      <c r="S46" s="11"/>
      <c r="T46" s="12"/>
      <c r="U46" s="12"/>
      <c r="V46" s="12"/>
      <c r="W46" s="14"/>
      <c r="X46" s="39"/>
      <c r="Y46" s="39"/>
      <c r="Z46" s="40"/>
      <c r="AA46" s="40"/>
      <c r="AB46" s="40"/>
      <c r="AC46" s="41"/>
      <c r="AD46" s="42"/>
      <c r="AE46" s="11"/>
      <c r="AF46" s="12"/>
      <c r="AG46" s="12"/>
      <c r="AH46" s="12"/>
      <c r="AI46" s="14"/>
      <c r="AJ46" s="39"/>
      <c r="AK46" s="39"/>
      <c r="AL46" s="40"/>
      <c r="AM46" s="40"/>
      <c r="AN46" s="40"/>
      <c r="AO46" s="41"/>
      <c r="AP46" s="42">
        <v>10</v>
      </c>
      <c r="AQ46" s="12"/>
      <c r="AR46" s="12">
        <v>20</v>
      </c>
      <c r="AS46" s="12">
        <v>6</v>
      </c>
      <c r="AT46" s="12">
        <v>4</v>
      </c>
      <c r="AU46" s="14">
        <v>35</v>
      </c>
      <c r="AV46" s="39"/>
      <c r="AW46" s="39"/>
      <c r="AX46" s="40"/>
      <c r="AY46" s="40"/>
      <c r="AZ46" s="40"/>
      <c r="BA46" s="41"/>
      <c r="BB46" s="42"/>
      <c r="BC46" s="11"/>
      <c r="BD46" s="12"/>
      <c r="BE46" s="11"/>
      <c r="BF46" s="12"/>
      <c r="BG46" s="14"/>
      <c r="BH46" s="39"/>
      <c r="BI46" s="39"/>
      <c r="BJ46" s="40"/>
      <c r="BK46" s="40"/>
      <c r="BL46" s="40"/>
      <c r="BM46" s="41"/>
      <c r="BN46" s="42"/>
      <c r="BO46" s="11"/>
      <c r="BP46" s="12"/>
      <c r="BQ46" s="12"/>
      <c r="BR46" s="12"/>
      <c r="BS46" s="14"/>
      <c r="BT46" s="46"/>
      <c r="BU46" s="47"/>
      <c r="BV46" s="47"/>
      <c r="BW46" s="47"/>
      <c r="BX46" s="47"/>
      <c r="BY46" s="47">
        <v>3</v>
      </c>
      <c r="BZ46" s="47"/>
      <c r="CA46" s="47"/>
      <c r="CB46" s="47"/>
      <c r="CC46" s="48"/>
      <c r="CD46" s="227">
        <v>3</v>
      </c>
      <c r="CE46" s="33">
        <v>1.6</v>
      </c>
      <c r="CF46" s="7">
        <v>3</v>
      </c>
      <c r="CG46" s="14"/>
      <c r="CH46" s="351"/>
      <c r="CI46" s="198"/>
    </row>
    <row r="47" spans="1:87" ht="15.9" customHeight="1">
      <c r="A47" s="106">
        <v>26</v>
      </c>
      <c r="B47" s="83" t="s">
        <v>88</v>
      </c>
      <c r="C47" s="29" t="s">
        <v>19</v>
      </c>
      <c r="D47" s="169">
        <f t="shared" si="9"/>
        <v>50</v>
      </c>
      <c r="E47" s="38">
        <f t="shared" si="10"/>
        <v>33</v>
      </c>
      <c r="F47" s="98">
        <f t="shared" si="11"/>
        <v>0</v>
      </c>
      <c r="G47" s="99">
        <f t="shared" si="12"/>
        <v>0</v>
      </c>
      <c r="H47" s="99">
        <f t="shared" si="13"/>
        <v>30</v>
      </c>
      <c r="I47" s="99">
        <f t="shared" si="14"/>
        <v>2</v>
      </c>
      <c r="J47" s="99">
        <f t="shared" si="15"/>
        <v>1</v>
      </c>
      <c r="K47" s="100">
        <f t="shared" si="16"/>
        <v>17</v>
      </c>
      <c r="L47" s="39"/>
      <c r="M47" s="40"/>
      <c r="N47" s="40"/>
      <c r="O47" s="40"/>
      <c r="P47" s="40"/>
      <c r="Q47" s="41"/>
      <c r="R47" s="42"/>
      <c r="S47" s="11"/>
      <c r="T47" s="12"/>
      <c r="U47" s="12"/>
      <c r="V47" s="12"/>
      <c r="W47" s="14"/>
      <c r="X47" s="39"/>
      <c r="Y47" s="39"/>
      <c r="Z47" s="40"/>
      <c r="AA47" s="40"/>
      <c r="AB47" s="40"/>
      <c r="AC47" s="41"/>
      <c r="AD47" s="42"/>
      <c r="AE47" s="11"/>
      <c r="AF47" s="12"/>
      <c r="AG47" s="12"/>
      <c r="AH47" s="12"/>
      <c r="AI47" s="14"/>
      <c r="AJ47" s="39"/>
      <c r="AK47" s="39"/>
      <c r="AL47" s="40"/>
      <c r="AM47" s="40"/>
      <c r="AN47" s="40"/>
      <c r="AO47" s="41"/>
      <c r="AP47" s="42"/>
      <c r="AQ47" s="12"/>
      <c r="AR47" s="12">
        <v>30</v>
      </c>
      <c r="AS47" s="12">
        <v>2</v>
      </c>
      <c r="AT47" s="12">
        <v>1</v>
      </c>
      <c r="AU47" s="14">
        <v>17</v>
      </c>
      <c r="AV47" s="39"/>
      <c r="AW47" s="39"/>
      <c r="AX47" s="40"/>
      <c r="AY47" s="40"/>
      <c r="AZ47" s="40"/>
      <c r="BA47" s="41"/>
      <c r="BB47" s="42"/>
      <c r="BC47" s="11"/>
      <c r="BD47" s="12"/>
      <c r="BE47" s="11"/>
      <c r="BF47" s="12"/>
      <c r="BG47" s="14"/>
      <c r="BH47" s="39"/>
      <c r="BI47" s="39"/>
      <c r="BJ47" s="40"/>
      <c r="BK47" s="40"/>
      <c r="BL47" s="40"/>
      <c r="BM47" s="41"/>
      <c r="BN47" s="42"/>
      <c r="BO47" s="11"/>
      <c r="BP47" s="12"/>
      <c r="BQ47" s="12"/>
      <c r="BR47" s="12"/>
      <c r="BS47" s="14"/>
      <c r="BT47" s="46"/>
      <c r="BU47" s="47"/>
      <c r="BV47" s="47"/>
      <c r="BW47" s="47"/>
      <c r="BX47" s="47"/>
      <c r="BY47" s="47">
        <v>2</v>
      </c>
      <c r="BZ47" s="47"/>
      <c r="CA47" s="47"/>
      <c r="CB47" s="47"/>
      <c r="CC47" s="48"/>
      <c r="CD47" s="227">
        <v>2</v>
      </c>
      <c r="CE47" s="33">
        <f t="shared" si="17"/>
        <v>1.3</v>
      </c>
      <c r="CF47" s="7">
        <v>2</v>
      </c>
      <c r="CG47" s="14"/>
      <c r="CH47" s="351"/>
    </row>
    <row r="48" spans="1:87" ht="15.9" customHeight="1">
      <c r="A48" s="213">
        <v>27</v>
      </c>
      <c r="B48" s="84" t="s">
        <v>89</v>
      </c>
      <c r="C48" s="29" t="s">
        <v>20</v>
      </c>
      <c r="D48" s="169">
        <f t="shared" si="9"/>
        <v>75</v>
      </c>
      <c r="E48" s="38">
        <f t="shared" si="10"/>
        <v>48</v>
      </c>
      <c r="F48" s="98">
        <f t="shared" si="11"/>
        <v>20</v>
      </c>
      <c r="G48" s="99">
        <f t="shared" si="12"/>
        <v>0</v>
      </c>
      <c r="H48" s="99">
        <f t="shared" si="13"/>
        <v>20</v>
      </c>
      <c r="I48" s="99">
        <f t="shared" si="14"/>
        <v>4</v>
      </c>
      <c r="J48" s="99">
        <f t="shared" si="15"/>
        <v>4</v>
      </c>
      <c r="K48" s="100">
        <f t="shared" si="16"/>
        <v>27</v>
      </c>
      <c r="L48" s="39"/>
      <c r="M48" s="40"/>
      <c r="N48" s="40"/>
      <c r="O48" s="40"/>
      <c r="P48" s="40"/>
      <c r="Q48" s="41"/>
      <c r="R48" s="42"/>
      <c r="S48" s="11"/>
      <c r="T48" s="12"/>
      <c r="U48" s="12"/>
      <c r="V48" s="12"/>
      <c r="W48" s="14"/>
      <c r="X48" s="39"/>
      <c r="Y48" s="39"/>
      <c r="Z48" s="40"/>
      <c r="AA48" s="40"/>
      <c r="AB48" s="40"/>
      <c r="AC48" s="41"/>
      <c r="AD48" s="42"/>
      <c r="AE48" s="11"/>
      <c r="AF48" s="12"/>
      <c r="AG48" s="12"/>
      <c r="AH48" s="12"/>
      <c r="AI48" s="14"/>
      <c r="AJ48" s="39">
        <v>20</v>
      </c>
      <c r="AK48" s="39"/>
      <c r="AL48" s="40">
        <v>20</v>
      </c>
      <c r="AM48" s="40">
        <v>4</v>
      </c>
      <c r="AN48" s="40">
        <v>4</v>
      </c>
      <c r="AO48" s="41">
        <v>27</v>
      </c>
      <c r="AP48" s="42"/>
      <c r="AQ48" s="12"/>
      <c r="AR48" s="12"/>
      <c r="AS48" s="12"/>
      <c r="AT48" s="12"/>
      <c r="AU48" s="14"/>
      <c r="AV48" s="39"/>
      <c r="AW48" s="39"/>
      <c r="AX48" s="40"/>
      <c r="AY48" s="40"/>
      <c r="AZ48" s="40"/>
      <c r="BA48" s="41"/>
      <c r="BB48" s="42"/>
      <c r="BC48" s="11"/>
      <c r="BD48" s="12"/>
      <c r="BE48" s="11"/>
      <c r="BF48" s="12"/>
      <c r="BG48" s="14"/>
      <c r="BH48" s="39"/>
      <c r="BI48" s="39"/>
      <c r="BJ48" s="40"/>
      <c r="BK48" s="40"/>
      <c r="BL48" s="40"/>
      <c r="BM48" s="41"/>
      <c r="BN48" s="42"/>
      <c r="BO48" s="11"/>
      <c r="BP48" s="12"/>
      <c r="BQ48" s="12"/>
      <c r="BR48" s="12"/>
      <c r="BS48" s="14"/>
      <c r="BT48" s="46"/>
      <c r="BU48" s="47"/>
      <c r="BV48" s="47"/>
      <c r="BW48" s="47"/>
      <c r="BX48" s="47">
        <v>3</v>
      </c>
      <c r="BY48" s="47"/>
      <c r="BZ48" s="47"/>
      <c r="CA48" s="47"/>
      <c r="CB48" s="47"/>
      <c r="CC48" s="48"/>
      <c r="CD48" s="227">
        <v>3</v>
      </c>
      <c r="CE48" s="33">
        <f t="shared" si="17"/>
        <v>1.9</v>
      </c>
      <c r="CF48" s="7">
        <v>2</v>
      </c>
      <c r="CG48" s="14"/>
      <c r="CH48" s="351"/>
    </row>
    <row r="49" spans="1:183" ht="15.9" customHeight="1">
      <c r="A49" s="213">
        <v>28</v>
      </c>
      <c r="B49" s="84" t="s">
        <v>48</v>
      </c>
      <c r="C49" s="29" t="s">
        <v>20</v>
      </c>
      <c r="D49" s="169">
        <f t="shared" si="9"/>
        <v>100</v>
      </c>
      <c r="E49" s="38">
        <f t="shared" si="10"/>
        <v>60</v>
      </c>
      <c r="F49" s="98">
        <f t="shared" si="11"/>
        <v>20</v>
      </c>
      <c r="G49" s="99">
        <f t="shared" si="12"/>
        <v>0</v>
      </c>
      <c r="H49" s="99">
        <f t="shared" si="13"/>
        <v>30</v>
      </c>
      <c r="I49" s="99">
        <f t="shared" si="14"/>
        <v>6</v>
      </c>
      <c r="J49" s="99">
        <f t="shared" si="15"/>
        <v>4</v>
      </c>
      <c r="K49" s="100">
        <f t="shared" si="16"/>
        <v>40</v>
      </c>
      <c r="L49" s="39"/>
      <c r="M49" s="40"/>
      <c r="N49" s="40"/>
      <c r="O49" s="40"/>
      <c r="P49" s="40"/>
      <c r="Q49" s="41"/>
      <c r="R49" s="42"/>
      <c r="S49" s="11"/>
      <c r="T49" s="12"/>
      <c r="U49" s="12"/>
      <c r="V49" s="12"/>
      <c r="W49" s="14"/>
      <c r="X49" s="39"/>
      <c r="Y49" s="39"/>
      <c r="Z49" s="40"/>
      <c r="AA49" s="40"/>
      <c r="AB49" s="40"/>
      <c r="AC49" s="41"/>
      <c r="AD49" s="42"/>
      <c r="AE49" s="11"/>
      <c r="AF49" s="12"/>
      <c r="AG49" s="12"/>
      <c r="AH49" s="12"/>
      <c r="AI49" s="14"/>
      <c r="AJ49" s="39">
        <v>20</v>
      </c>
      <c r="AK49" s="39"/>
      <c r="AL49" s="40">
        <v>30</v>
      </c>
      <c r="AM49" s="40">
        <v>6</v>
      </c>
      <c r="AN49" s="40">
        <v>4</v>
      </c>
      <c r="AO49" s="41">
        <v>40</v>
      </c>
      <c r="AP49" s="42"/>
      <c r="AQ49" s="12"/>
      <c r="AR49" s="12"/>
      <c r="AS49" s="12"/>
      <c r="AT49" s="12"/>
      <c r="AU49" s="14"/>
      <c r="AV49" s="39"/>
      <c r="AW49" s="39"/>
      <c r="AX49" s="40"/>
      <c r="AY49" s="40"/>
      <c r="AZ49" s="40"/>
      <c r="BA49" s="41"/>
      <c r="BB49" s="42"/>
      <c r="BC49" s="11"/>
      <c r="BD49" s="12"/>
      <c r="BE49" s="11"/>
      <c r="BF49" s="12"/>
      <c r="BG49" s="14"/>
      <c r="BH49" s="39"/>
      <c r="BI49" s="39"/>
      <c r="BJ49" s="40"/>
      <c r="BK49" s="40"/>
      <c r="BL49" s="40"/>
      <c r="BM49" s="41"/>
      <c r="BN49" s="42"/>
      <c r="BO49" s="11"/>
      <c r="BP49" s="12"/>
      <c r="BQ49" s="12"/>
      <c r="BR49" s="12"/>
      <c r="BS49" s="14"/>
      <c r="BT49" s="46"/>
      <c r="BU49" s="47"/>
      <c r="BV49" s="47"/>
      <c r="BW49" s="47"/>
      <c r="BX49" s="47">
        <v>4</v>
      </c>
      <c r="BY49" s="47"/>
      <c r="BZ49" s="47"/>
      <c r="CA49" s="47"/>
      <c r="CB49" s="47"/>
      <c r="CC49" s="48"/>
      <c r="CD49" s="227">
        <v>4</v>
      </c>
      <c r="CE49" s="33">
        <f t="shared" si="17"/>
        <v>2.4</v>
      </c>
      <c r="CF49" s="7">
        <v>3</v>
      </c>
      <c r="CG49" s="14"/>
      <c r="CH49" s="351"/>
    </row>
    <row r="50" spans="1:183" ht="15.9" customHeight="1">
      <c r="A50" s="213">
        <v>29</v>
      </c>
      <c r="B50" s="85" t="s">
        <v>142</v>
      </c>
      <c r="C50" s="29" t="s">
        <v>19</v>
      </c>
      <c r="D50" s="169">
        <f t="shared" si="9"/>
        <v>100</v>
      </c>
      <c r="E50" s="38">
        <f t="shared" si="10"/>
        <v>58</v>
      </c>
      <c r="F50" s="98">
        <f t="shared" si="11"/>
        <v>20</v>
      </c>
      <c r="G50" s="99">
        <f t="shared" si="12"/>
        <v>0</v>
      </c>
      <c r="H50" s="99">
        <f t="shared" si="13"/>
        <v>30</v>
      </c>
      <c r="I50" s="99">
        <f t="shared" si="14"/>
        <v>6</v>
      </c>
      <c r="J50" s="99">
        <f t="shared" si="15"/>
        <v>2</v>
      </c>
      <c r="K50" s="100">
        <f t="shared" si="16"/>
        <v>42</v>
      </c>
      <c r="L50" s="39"/>
      <c r="M50" s="40"/>
      <c r="N50" s="40"/>
      <c r="O50" s="40"/>
      <c r="P50" s="40"/>
      <c r="Q50" s="41"/>
      <c r="R50" s="42"/>
      <c r="S50" s="11"/>
      <c r="T50" s="12"/>
      <c r="U50" s="12"/>
      <c r="V50" s="12"/>
      <c r="W50" s="14"/>
      <c r="X50" s="39"/>
      <c r="Y50" s="39"/>
      <c r="Z50" s="40"/>
      <c r="AA50" s="40"/>
      <c r="AB50" s="40"/>
      <c r="AC50" s="41"/>
      <c r="AD50" s="42"/>
      <c r="AE50" s="11"/>
      <c r="AF50" s="12"/>
      <c r="AG50" s="12"/>
      <c r="AH50" s="12"/>
      <c r="AI50" s="14"/>
      <c r="AJ50" s="39">
        <v>20</v>
      </c>
      <c r="AK50" s="39"/>
      <c r="AL50" s="40">
        <v>30</v>
      </c>
      <c r="AM50" s="40">
        <v>6</v>
      </c>
      <c r="AN50" s="40">
        <v>2</v>
      </c>
      <c r="AO50" s="41">
        <v>42</v>
      </c>
      <c r="AP50" s="42"/>
      <c r="AQ50" s="12"/>
      <c r="AR50" s="12"/>
      <c r="AS50" s="12"/>
      <c r="AT50" s="12"/>
      <c r="AU50" s="14"/>
      <c r="AV50" s="39"/>
      <c r="AW50" s="39"/>
      <c r="AX50" s="40"/>
      <c r="AY50" s="40"/>
      <c r="AZ50" s="40"/>
      <c r="BA50" s="41"/>
      <c r="BB50" s="42"/>
      <c r="BC50" s="11"/>
      <c r="BD50" s="12"/>
      <c r="BE50" s="11"/>
      <c r="BF50" s="12"/>
      <c r="BG50" s="14"/>
      <c r="BH50" s="39"/>
      <c r="BI50" s="39"/>
      <c r="BJ50" s="40"/>
      <c r="BK50" s="40"/>
      <c r="BL50" s="40"/>
      <c r="BM50" s="41"/>
      <c r="BN50" s="42"/>
      <c r="BO50" s="11"/>
      <c r="BP50" s="12"/>
      <c r="BQ50" s="12"/>
      <c r="BR50" s="12"/>
      <c r="BS50" s="14"/>
      <c r="BT50" s="46"/>
      <c r="BU50" s="47"/>
      <c r="BV50" s="47"/>
      <c r="BW50" s="47"/>
      <c r="BX50" s="47">
        <v>4</v>
      </c>
      <c r="BY50" s="47"/>
      <c r="BZ50" s="47"/>
      <c r="CA50" s="47"/>
      <c r="CB50" s="47"/>
      <c r="CC50" s="48"/>
      <c r="CD50" s="227">
        <v>4</v>
      </c>
      <c r="CE50" s="33">
        <f t="shared" si="17"/>
        <v>2.2999999999999998</v>
      </c>
      <c r="CF50" s="7">
        <v>3</v>
      </c>
      <c r="CG50" s="14"/>
      <c r="CH50" s="351"/>
    </row>
    <row r="51" spans="1:183" ht="15.9" customHeight="1">
      <c r="A51" s="213">
        <v>30</v>
      </c>
      <c r="B51" s="85" t="s">
        <v>90</v>
      </c>
      <c r="C51" s="29" t="s">
        <v>20</v>
      </c>
      <c r="D51" s="169">
        <f t="shared" si="9"/>
        <v>150</v>
      </c>
      <c r="E51" s="38">
        <f t="shared" si="10"/>
        <v>60</v>
      </c>
      <c r="F51" s="98">
        <f t="shared" si="11"/>
        <v>20</v>
      </c>
      <c r="G51" s="99">
        <f t="shared" si="12"/>
        <v>0</v>
      </c>
      <c r="H51" s="99">
        <f t="shared" si="13"/>
        <v>30</v>
      </c>
      <c r="I51" s="99">
        <f t="shared" si="14"/>
        <v>6</v>
      </c>
      <c r="J51" s="99">
        <f t="shared" si="15"/>
        <v>4</v>
      </c>
      <c r="K51" s="100">
        <f t="shared" si="16"/>
        <v>90</v>
      </c>
      <c r="L51" s="39"/>
      <c r="M51" s="40"/>
      <c r="N51" s="40"/>
      <c r="O51" s="40"/>
      <c r="P51" s="40"/>
      <c r="Q51" s="41"/>
      <c r="R51" s="42"/>
      <c r="S51" s="11"/>
      <c r="T51" s="12"/>
      <c r="U51" s="12"/>
      <c r="V51" s="12"/>
      <c r="W51" s="14"/>
      <c r="X51" s="39"/>
      <c r="Y51" s="39"/>
      <c r="Z51" s="40"/>
      <c r="AA51" s="40"/>
      <c r="AB51" s="40"/>
      <c r="AC51" s="41"/>
      <c r="AD51" s="42"/>
      <c r="AE51" s="11"/>
      <c r="AF51" s="12"/>
      <c r="AG51" s="12"/>
      <c r="AH51" s="12"/>
      <c r="AI51" s="14"/>
      <c r="AJ51" s="39"/>
      <c r="AK51" s="39"/>
      <c r="AL51" s="40"/>
      <c r="AM51" s="40"/>
      <c r="AN51" s="40"/>
      <c r="AO51" s="41"/>
      <c r="AP51" s="42"/>
      <c r="AQ51" s="12"/>
      <c r="AR51" s="12"/>
      <c r="AS51" s="12"/>
      <c r="AT51" s="12"/>
      <c r="AU51" s="14"/>
      <c r="AV51" s="39">
        <v>20</v>
      </c>
      <c r="AW51" s="39"/>
      <c r="AX51" s="40">
        <v>30</v>
      </c>
      <c r="AY51" s="40">
        <v>6</v>
      </c>
      <c r="AZ51" s="40">
        <v>4</v>
      </c>
      <c r="BA51" s="41">
        <v>90</v>
      </c>
      <c r="BB51" s="42"/>
      <c r="BC51" s="11"/>
      <c r="BD51" s="12"/>
      <c r="BE51" s="11"/>
      <c r="BF51" s="12"/>
      <c r="BG51" s="14"/>
      <c r="BH51" s="39"/>
      <c r="BI51" s="39"/>
      <c r="BJ51" s="40"/>
      <c r="BK51" s="40"/>
      <c r="BL51" s="40"/>
      <c r="BM51" s="41"/>
      <c r="BN51" s="42"/>
      <c r="BO51" s="11"/>
      <c r="BP51" s="12"/>
      <c r="BQ51" s="12"/>
      <c r="BR51" s="12"/>
      <c r="BS51" s="14"/>
      <c r="BT51" s="46"/>
      <c r="BU51" s="47"/>
      <c r="BV51" s="47"/>
      <c r="BW51" s="47"/>
      <c r="BX51" s="47"/>
      <c r="BY51" s="47"/>
      <c r="BZ51" s="47">
        <v>6</v>
      </c>
      <c r="CA51" s="47"/>
      <c r="CB51" s="47"/>
      <c r="CC51" s="48"/>
      <c r="CD51" s="227">
        <v>6</v>
      </c>
      <c r="CE51" s="33">
        <f t="shared" si="17"/>
        <v>2.4</v>
      </c>
      <c r="CF51" s="7">
        <v>4</v>
      </c>
      <c r="CG51" s="14"/>
      <c r="CH51" s="351"/>
    </row>
    <row r="52" spans="1:183" s="199" customFormat="1" ht="15.9" customHeight="1">
      <c r="A52" s="106">
        <v>31</v>
      </c>
      <c r="B52" s="83" t="s">
        <v>91</v>
      </c>
      <c r="C52" s="29" t="s">
        <v>20</v>
      </c>
      <c r="D52" s="169">
        <f t="shared" si="9"/>
        <v>100</v>
      </c>
      <c r="E52" s="38">
        <f t="shared" si="10"/>
        <v>60</v>
      </c>
      <c r="F52" s="98">
        <f t="shared" si="11"/>
        <v>20</v>
      </c>
      <c r="G52" s="99">
        <f t="shared" si="12"/>
        <v>0</v>
      </c>
      <c r="H52" s="99">
        <f t="shared" si="13"/>
        <v>30</v>
      </c>
      <c r="I52" s="99">
        <f t="shared" si="14"/>
        <v>6</v>
      </c>
      <c r="J52" s="99">
        <f t="shared" si="15"/>
        <v>4</v>
      </c>
      <c r="K52" s="100">
        <f t="shared" si="16"/>
        <v>40</v>
      </c>
      <c r="L52" s="39"/>
      <c r="M52" s="40"/>
      <c r="N52" s="40"/>
      <c r="O52" s="40"/>
      <c r="P52" s="40"/>
      <c r="Q52" s="41"/>
      <c r="R52" s="42"/>
      <c r="S52" s="11"/>
      <c r="T52" s="12"/>
      <c r="U52" s="12"/>
      <c r="V52" s="12"/>
      <c r="W52" s="14"/>
      <c r="X52" s="39"/>
      <c r="Y52" s="39"/>
      <c r="Z52" s="40"/>
      <c r="AA52" s="40"/>
      <c r="AB52" s="40"/>
      <c r="AC52" s="41"/>
      <c r="AD52" s="42"/>
      <c r="AE52" s="11"/>
      <c r="AF52" s="12"/>
      <c r="AG52" s="12"/>
      <c r="AH52" s="12"/>
      <c r="AI52" s="14"/>
      <c r="AJ52" s="39"/>
      <c r="AK52" s="39"/>
      <c r="AL52" s="40"/>
      <c r="AM52" s="40"/>
      <c r="AN52" s="40"/>
      <c r="AO52" s="41"/>
      <c r="AP52" s="42"/>
      <c r="AQ52" s="12"/>
      <c r="AR52" s="12"/>
      <c r="AS52" s="12"/>
      <c r="AT52" s="12"/>
      <c r="AU52" s="14"/>
      <c r="AV52" s="39"/>
      <c r="AW52" s="39"/>
      <c r="AX52" s="40"/>
      <c r="AY52" s="40"/>
      <c r="AZ52" s="40"/>
      <c r="BA52" s="41"/>
      <c r="BB52" s="42">
        <v>20</v>
      </c>
      <c r="BC52" s="11"/>
      <c r="BD52" s="12">
        <v>30</v>
      </c>
      <c r="BE52" s="11">
        <v>6</v>
      </c>
      <c r="BF52" s="12">
        <v>4</v>
      </c>
      <c r="BG52" s="14">
        <v>40</v>
      </c>
      <c r="BH52" s="39"/>
      <c r="BI52" s="39"/>
      <c r="BJ52" s="40"/>
      <c r="BK52" s="40"/>
      <c r="BL52" s="40"/>
      <c r="BM52" s="41"/>
      <c r="BN52" s="42"/>
      <c r="BO52" s="11"/>
      <c r="BP52" s="12"/>
      <c r="BQ52" s="12"/>
      <c r="BR52" s="12"/>
      <c r="BS52" s="14"/>
      <c r="BT52" s="46"/>
      <c r="BU52" s="47"/>
      <c r="BV52" s="47"/>
      <c r="BW52" s="47"/>
      <c r="BX52" s="47"/>
      <c r="BY52" s="47"/>
      <c r="BZ52" s="47"/>
      <c r="CA52" s="47">
        <v>4</v>
      </c>
      <c r="CB52" s="47"/>
      <c r="CC52" s="48"/>
      <c r="CD52" s="227">
        <v>4</v>
      </c>
      <c r="CE52" s="33">
        <v>2</v>
      </c>
      <c r="CF52" s="7">
        <v>4</v>
      </c>
      <c r="CG52" s="14"/>
      <c r="CH52" s="351"/>
      <c r="CI52" s="198"/>
    </row>
    <row r="53" spans="1:183" ht="15.9" customHeight="1">
      <c r="A53" s="213">
        <v>32</v>
      </c>
      <c r="B53" s="84" t="s">
        <v>92</v>
      </c>
      <c r="C53" s="29" t="s">
        <v>19</v>
      </c>
      <c r="D53" s="169">
        <f t="shared" si="9"/>
        <v>100</v>
      </c>
      <c r="E53" s="38">
        <f t="shared" si="10"/>
        <v>46</v>
      </c>
      <c r="F53" s="98">
        <f t="shared" si="11"/>
        <v>20</v>
      </c>
      <c r="G53" s="99">
        <f t="shared" si="12"/>
        <v>0</v>
      </c>
      <c r="H53" s="99">
        <f t="shared" si="13"/>
        <v>20</v>
      </c>
      <c r="I53" s="99">
        <f t="shared" si="14"/>
        <v>4</v>
      </c>
      <c r="J53" s="99">
        <f t="shared" si="15"/>
        <v>2</v>
      </c>
      <c r="K53" s="100">
        <f t="shared" si="16"/>
        <v>54</v>
      </c>
      <c r="L53" s="39"/>
      <c r="M53" s="40"/>
      <c r="N53" s="40"/>
      <c r="O53" s="40"/>
      <c r="P53" s="40"/>
      <c r="Q53" s="41"/>
      <c r="R53" s="42"/>
      <c r="S53" s="11"/>
      <c r="T53" s="12"/>
      <c r="U53" s="12"/>
      <c r="V53" s="12"/>
      <c r="W53" s="14"/>
      <c r="X53" s="39"/>
      <c r="Y53" s="39"/>
      <c r="Z53" s="40"/>
      <c r="AA53" s="40"/>
      <c r="AB53" s="40"/>
      <c r="AC53" s="41"/>
      <c r="AD53" s="42"/>
      <c r="AE53" s="11"/>
      <c r="AF53" s="12"/>
      <c r="AG53" s="12"/>
      <c r="AH53" s="12"/>
      <c r="AI53" s="14"/>
      <c r="AJ53" s="39"/>
      <c r="AK53" s="39"/>
      <c r="AL53" s="40"/>
      <c r="AM53" s="40"/>
      <c r="AN53" s="40"/>
      <c r="AO53" s="41"/>
      <c r="AP53" s="42"/>
      <c r="AQ53" s="12"/>
      <c r="AR53" s="12"/>
      <c r="AS53" s="12"/>
      <c r="AT53" s="12"/>
      <c r="AU53" s="14"/>
      <c r="AV53" s="39"/>
      <c r="AW53" s="39"/>
      <c r="AX53" s="40"/>
      <c r="AY53" s="40"/>
      <c r="AZ53" s="40"/>
      <c r="BA53" s="41"/>
      <c r="BB53" s="42"/>
      <c r="BC53" s="11"/>
      <c r="BD53" s="12"/>
      <c r="BE53" s="11"/>
      <c r="BF53" s="12"/>
      <c r="BG53" s="14"/>
      <c r="BH53" s="39"/>
      <c r="BI53" s="39"/>
      <c r="BJ53" s="40"/>
      <c r="BK53" s="40"/>
      <c r="BL53" s="40"/>
      <c r="BM53" s="41"/>
      <c r="BN53" s="42">
        <v>20</v>
      </c>
      <c r="BO53" s="11"/>
      <c r="BP53" s="12">
        <v>20</v>
      </c>
      <c r="BQ53" s="12">
        <v>4</v>
      </c>
      <c r="BR53" s="12">
        <v>2</v>
      </c>
      <c r="BS53" s="14">
        <v>54</v>
      </c>
      <c r="BT53" s="46"/>
      <c r="BU53" s="47"/>
      <c r="BV53" s="47"/>
      <c r="BW53" s="47"/>
      <c r="BX53" s="47"/>
      <c r="BY53" s="47"/>
      <c r="BZ53" s="47"/>
      <c r="CA53" s="47"/>
      <c r="CB53" s="47"/>
      <c r="CC53" s="48">
        <v>4</v>
      </c>
      <c r="CD53" s="227">
        <v>4</v>
      </c>
      <c r="CE53" s="33">
        <f t="shared" si="17"/>
        <v>1.8</v>
      </c>
      <c r="CF53" s="7">
        <v>3</v>
      </c>
      <c r="CG53" s="14"/>
      <c r="CH53" s="351"/>
    </row>
    <row r="54" spans="1:183" ht="15.9" customHeight="1">
      <c r="A54" s="213">
        <v>33</v>
      </c>
      <c r="B54" s="84" t="s">
        <v>93</v>
      </c>
      <c r="C54" s="29" t="s">
        <v>19</v>
      </c>
      <c r="D54" s="169">
        <f t="shared" si="9"/>
        <v>125</v>
      </c>
      <c r="E54" s="38">
        <f t="shared" si="10"/>
        <v>52</v>
      </c>
      <c r="F54" s="98">
        <f t="shared" si="11"/>
        <v>0</v>
      </c>
      <c r="G54" s="99">
        <f t="shared" si="12"/>
        <v>0</v>
      </c>
      <c r="H54" s="99">
        <f t="shared" si="13"/>
        <v>45</v>
      </c>
      <c r="I54" s="99">
        <f t="shared" si="14"/>
        <v>6</v>
      </c>
      <c r="J54" s="99">
        <f t="shared" si="15"/>
        <v>1</v>
      </c>
      <c r="K54" s="100">
        <f t="shared" si="16"/>
        <v>73</v>
      </c>
      <c r="L54" s="39"/>
      <c r="M54" s="40"/>
      <c r="N54" s="40"/>
      <c r="O54" s="40"/>
      <c r="P54" s="40"/>
      <c r="Q54" s="41"/>
      <c r="R54" s="42"/>
      <c r="S54" s="11"/>
      <c r="T54" s="12"/>
      <c r="U54" s="12"/>
      <c r="V54" s="12"/>
      <c r="W54" s="14"/>
      <c r="X54" s="39"/>
      <c r="Y54" s="39"/>
      <c r="Z54" s="40"/>
      <c r="AA54" s="40"/>
      <c r="AB54" s="40"/>
      <c r="AC54" s="41"/>
      <c r="AD54" s="42"/>
      <c r="AE54" s="11"/>
      <c r="AF54" s="12"/>
      <c r="AG54" s="12"/>
      <c r="AH54" s="12"/>
      <c r="AI54" s="14"/>
      <c r="AJ54" s="39"/>
      <c r="AK54" s="39"/>
      <c r="AL54" s="40"/>
      <c r="AM54" s="40"/>
      <c r="AN54" s="40"/>
      <c r="AO54" s="41"/>
      <c r="AP54" s="42"/>
      <c r="AQ54" s="12"/>
      <c r="AR54" s="12"/>
      <c r="AS54" s="12"/>
      <c r="AT54" s="12"/>
      <c r="AU54" s="14"/>
      <c r="AV54" s="39"/>
      <c r="AW54" s="39"/>
      <c r="AX54" s="40"/>
      <c r="AY54" s="40"/>
      <c r="AZ54" s="40"/>
      <c r="BA54" s="41"/>
      <c r="BB54" s="42"/>
      <c r="BC54" s="11"/>
      <c r="BD54" s="12"/>
      <c r="BE54" s="11"/>
      <c r="BF54" s="12"/>
      <c r="BG54" s="14"/>
      <c r="BH54" s="39"/>
      <c r="BI54" s="39"/>
      <c r="BJ54" s="40">
        <v>45</v>
      </c>
      <c r="BK54" s="40">
        <v>6</v>
      </c>
      <c r="BL54" s="40">
        <v>1</v>
      </c>
      <c r="BM54" s="41">
        <v>73</v>
      </c>
      <c r="BN54" s="42"/>
      <c r="BO54" s="11"/>
      <c r="BP54" s="12"/>
      <c r="BQ54" s="12"/>
      <c r="BR54" s="12"/>
      <c r="BS54" s="14"/>
      <c r="BT54" s="46"/>
      <c r="BU54" s="47"/>
      <c r="BV54" s="47"/>
      <c r="BW54" s="47"/>
      <c r="BX54" s="47"/>
      <c r="BY54" s="47"/>
      <c r="BZ54" s="47"/>
      <c r="CA54" s="47"/>
      <c r="CB54" s="47">
        <v>5</v>
      </c>
      <c r="CC54" s="48"/>
      <c r="CD54" s="227">
        <v>5</v>
      </c>
      <c r="CE54" s="33">
        <f t="shared" si="17"/>
        <v>2.1</v>
      </c>
      <c r="CF54" s="7">
        <v>5</v>
      </c>
      <c r="CG54" s="14"/>
      <c r="CH54" s="351"/>
    </row>
    <row r="55" spans="1:183" s="199" customFormat="1" ht="15.6" customHeight="1">
      <c r="A55" s="213">
        <v>34</v>
      </c>
      <c r="B55" s="85" t="s">
        <v>94</v>
      </c>
      <c r="C55" s="29" t="s">
        <v>19</v>
      </c>
      <c r="D55" s="169">
        <f t="shared" si="9"/>
        <v>75</v>
      </c>
      <c r="E55" s="38">
        <f t="shared" si="10"/>
        <v>40</v>
      </c>
      <c r="F55" s="98">
        <f t="shared" ref="F55:K55" si="18">SUM(L55:L55,R55:R55,X55:X55,AD55:AD55,AJ55:AJ55,AP55:AP55,AV55:AV55,BB55:BB55,BH55:BH55,BN55:BN55)</f>
        <v>14</v>
      </c>
      <c r="G55" s="99">
        <f t="shared" si="18"/>
        <v>0</v>
      </c>
      <c r="H55" s="99">
        <f t="shared" si="18"/>
        <v>18</v>
      </c>
      <c r="I55" s="99">
        <f t="shared" si="18"/>
        <v>6</v>
      </c>
      <c r="J55" s="99">
        <f t="shared" si="18"/>
        <v>2</v>
      </c>
      <c r="K55" s="100">
        <f t="shared" si="18"/>
        <v>35</v>
      </c>
      <c r="L55" s="39"/>
      <c r="M55" s="40"/>
      <c r="N55" s="40"/>
      <c r="O55" s="40"/>
      <c r="P55" s="40"/>
      <c r="Q55" s="41"/>
      <c r="R55" s="42"/>
      <c r="S55" s="11"/>
      <c r="T55" s="12"/>
      <c r="U55" s="12"/>
      <c r="V55" s="12"/>
      <c r="W55" s="14"/>
      <c r="X55" s="39"/>
      <c r="Y55" s="39"/>
      <c r="Z55" s="40"/>
      <c r="AA55" s="40"/>
      <c r="AB55" s="40"/>
      <c r="AC55" s="41"/>
      <c r="AD55" s="42"/>
      <c r="AE55" s="11"/>
      <c r="AF55" s="12"/>
      <c r="AG55" s="12"/>
      <c r="AH55" s="12"/>
      <c r="AI55" s="14"/>
      <c r="AJ55" s="39"/>
      <c r="AK55" s="39"/>
      <c r="AL55" s="40"/>
      <c r="AM55" s="40"/>
      <c r="AN55" s="40"/>
      <c r="AO55" s="41"/>
      <c r="AP55" s="42">
        <v>14</v>
      </c>
      <c r="AQ55" s="12"/>
      <c r="AR55" s="12">
        <v>18</v>
      </c>
      <c r="AS55" s="12">
        <v>6</v>
      </c>
      <c r="AT55" s="12">
        <v>2</v>
      </c>
      <c r="AU55" s="14">
        <v>35</v>
      </c>
      <c r="AV55" s="39"/>
      <c r="AW55" s="39"/>
      <c r="AX55" s="40"/>
      <c r="AY55" s="40"/>
      <c r="AZ55" s="40"/>
      <c r="BA55" s="41"/>
      <c r="BB55" s="42"/>
      <c r="BC55" s="11"/>
      <c r="BD55" s="12"/>
      <c r="BE55" s="11"/>
      <c r="BF55" s="12"/>
      <c r="BG55" s="14"/>
      <c r="BH55" s="39"/>
      <c r="BI55" s="39"/>
      <c r="BJ55" s="40"/>
      <c r="BK55" s="40"/>
      <c r="BL55" s="40"/>
      <c r="BM55" s="41"/>
      <c r="BN55" s="42"/>
      <c r="BO55" s="11"/>
      <c r="BP55" s="12"/>
      <c r="BQ55" s="12"/>
      <c r="BR55" s="12"/>
      <c r="BS55" s="14"/>
      <c r="BT55" s="46"/>
      <c r="BU55" s="47"/>
      <c r="BV55" s="47"/>
      <c r="BW55" s="47"/>
      <c r="BX55" s="47"/>
      <c r="BY55" s="47">
        <v>3</v>
      </c>
      <c r="BZ55" s="47"/>
      <c r="CA55" s="47"/>
      <c r="CB55" s="47"/>
      <c r="CC55" s="48"/>
      <c r="CD55" s="227">
        <v>3</v>
      </c>
      <c r="CE55" s="33">
        <v>1.6</v>
      </c>
      <c r="CF55" s="7">
        <v>3</v>
      </c>
      <c r="CG55" s="14"/>
      <c r="CH55" s="351"/>
      <c r="CI55" s="198"/>
    </row>
    <row r="56" spans="1:183" ht="15.9" customHeight="1">
      <c r="A56" s="213">
        <v>35</v>
      </c>
      <c r="B56" s="85" t="s">
        <v>95</v>
      </c>
      <c r="C56" s="29" t="s">
        <v>19</v>
      </c>
      <c r="D56" s="169">
        <f t="shared" si="9"/>
        <v>125</v>
      </c>
      <c r="E56" s="38">
        <f t="shared" si="10"/>
        <v>58</v>
      </c>
      <c r="F56" s="98">
        <f t="shared" si="11"/>
        <v>20</v>
      </c>
      <c r="G56" s="99">
        <f t="shared" si="12"/>
        <v>0</v>
      </c>
      <c r="H56" s="99">
        <f t="shared" si="13"/>
        <v>30</v>
      </c>
      <c r="I56" s="99">
        <f t="shared" si="14"/>
        <v>6</v>
      </c>
      <c r="J56" s="99">
        <f t="shared" si="15"/>
        <v>2</v>
      </c>
      <c r="K56" s="100">
        <f t="shared" si="16"/>
        <v>67</v>
      </c>
      <c r="L56" s="39"/>
      <c r="M56" s="40"/>
      <c r="N56" s="40"/>
      <c r="O56" s="40"/>
      <c r="P56" s="40"/>
      <c r="Q56" s="41"/>
      <c r="R56" s="42"/>
      <c r="S56" s="11"/>
      <c r="T56" s="12"/>
      <c r="U56" s="12"/>
      <c r="V56" s="12"/>
      <c r="W56" s="14"/>
      <c r="X56" s="39"/>
      <c r="Y56" s="39"/>
      <c r="Z56" s="40"/>
      <c r="AA56" s="40"/>
      <c r="AB56" s="40"/>
      <c r="AC56" s="41"/>
      <c r="AD56" s="42"/>
      <c r="AE56" s="11"/>
      <c r="AF56" s="12"/>
      <c r="AG56" s="12"/>
      <c r="AH56" s="12"/>
      <c r="AI56" s="14"/>
      <c r="AJ56" s="39"/>
      <c r="AK56" s="39"/>
      <c r="AL56" s="40"/>
      <c r="AM56" s="40"/>
      <c r="AN56" s="40"/>
      <c r="AO56" s="41"/>
      <c r="AP56" s="42"/>
      <c r="AQ56" s="12"/>
      <c r="AR56" s="12"/>
      <c r="AS56" s="12"/>
      <c r="AT56" s="12"/>
      <c r="AU56" s="14"/>
      <c r="AV56" s="39"/>
      <c r="AW56" s="39"/>
      <c r="AX56" s="40"/>
      <c r="AY56" s="40"/>
      <c r="AZ56" s="40"/>
      <c r="BA56" s="41"/>
      <c r="BB56" s="42"/>
      <c r="BC56" s="11"/>
      <c r="BD56" s="12"/>
      <c r="BE56" s="11"/>
      <c r="BF56" s="12"/>
      <c r="BG56" s="14"/>
      <c r="BH56" s="39">
        <v>20</v>
      </c>
      <c r="BI56" s="39"/>
      <c r="BJ56" s="40">
        <v>30</v>
      </c>
      <c r="BK56" s="40">
        <v>6</v>
      </c>
      <c r="BL56" s="40">
        <v>2</v>
      </c>
      <c r="BM56" s="41">
        <v>67</v>
      </c>
      <c r="BN56" s="42"/>
      <c r="BO56" s="11"/>
      <c r="BP56" s="12"/>
      <c r="BQ56" s="12"/>
      <c r="BR56" s="12"/>
      <c r="BS56" s="14"/>
      <c r="BT56" s="46"/>
      <c r="BU56" s="47"/>
      <c r="BV56" s="47"/>
      <c r="BW56" s="47"/>
      <c r="BX56" s="47"/>
      <c r="BY56" s="47"/>
      <c r="BZ56" s="47"/>
      <c r="CA56" s="47"/>
      <c r="CB56" s="47">
        <v>5</v>
      </c>
      <c r="CC56" s="48"/>
      <c r="CD56" s="227">
        <v>5</v>
      </c>
      <c r="CE56" s="33">
        <f t="shared" si="17"/>
        <v>2.2999999999999998</v>
      </c>
      <c r="CF56" s="7">
        <v>4</v>
      </c>
      <c r="CG56" s="14"/>
      <c r="CH56" s="351"/>
    </row>
    <row r="57" spans="1:183" s="199" customFormat="1" ht="15.9" customHeight="1">
      <c r="A57" s="106">
        <v>36</v>
      </c>
      <c r="B57" s="83" t="s">
        <v>96</v>
      </c>
      <c r="C57" s="29" t="s">
        <v>19</v>
      </c>
      <c r="D57" s="169">
        <f t="shared" si="9"/>
        <v>100</v>
      </c>
      <c r="E57" s="38">
        <f t="shared" si="10"/>
        <v>50</v>
      </c>
      <c r="F57" s="98">
        <f t="shared" si="11"/>
        <v>20</v>
      </c>
      <c r="G57" s="99">
        <f t="shared" si="12"/>
        <v>0</v>
      </c>
      <c r="H57" s="99">
        <f t="shared" si="13"/>
        <v>22</v>
      </c>
      <c r="I57" s="99">
        <f t="shared" si="14"/>
        <v>6</v>
      </c>
      <c r="J57" s="99">
        <f t="shared" si="15"/>
        <v>2</v>
      </c>
      <c r="K57" s="100">
        <f t="shared" si="16"/>
        <v>50</v>
      </c>
      <c r="L57" s="39"/>
      <c r="M57" s="40"/>
      <c r="N57" s="40"/>
      <c r="O57" s="40"/>
      <c r="P57" s="40"/>
      <c r="Q57" s="41"/>
      <c r="R57" s="42"/>
      <c r="S57" s="11"/>
      <c r="T57" s="12"/>
      <c r="U57" s="12"/>
      <c r="V57" s="12"/>
      <c r="W57" s="14"/>
      <c r="X57" s="39"/>
      <c r="Y57" s="39"/>
      <c r="Z57" s="40"/>
      <c r="AA57" s="40"/>
      <c r="AB57" s="40"/>
      <c r="AC57" s="41"/>
      <c r="AD57" s="42"/>
      <c r="AE57" s="11"/>
      <c r="AF57" s="12"/>
      <c r="AG57" s="12"/>
      <c r="AH57" s="12"/>
      <c r="AI57" s="14"/>
      <c r="AJ57" s="39"/>
      <c r="AK57" s="39"/>
      <c r="AL57" s="40"/>
      <c r="AM57" s="40"/>
      <c r="AN57" s="40"/>
      <c r="AO57" s="41"/>
      <c r="AP57" s="42"/>
      <c r="AQ57" s="12"/>
      <c r="AR57" s="12"/>
      <c r="AS57" s="12"/>
      <c r="AT57" s="12"/>
      <c r="AU57" s="14"/>
      <c r="AV57" s="39">
        <v>20</v>
      </c>
      <c r="AW57" s="39"/>
      <c r="AX57" s="40">
        <v>22</v>
      </c>
      <c r="AY57" s="40">
        <v>6</v>
      </c>
      <c r="AZ57" s="40">
        <v>2</v>
      </c>
      <c r="BA57" s="41">
        <v>50</v>
      </c>
      <c r="BB57" s="42"/>
      <c r="BC57" s="11"/>
      <c r="BD57" s="12"/>
      <c r="BE57" s="11"/>
      <c r="BF57" s="12"/>
      <c r="BG57" s="14"/>
      <c r="BH57" s="39"/>
      <c r="BI57" s="39"/>
      <c r="BJ57" s="40"/>
      <c r="BK57" s="40"/>
      <c r="BL57" s="40"/>
      <c r="BM57" s="41"/>
      <c r="BN57" s="42"/>
      <c r="BO57" s="11"/>
      <c r="BP57" s="12"/>
      <c r="BQ57" s="12"/>
      <c r="BR57" s="12"/>
      <c r="BS57" s="14"/>
      <c r="BT57" s="46"/>
      <c r="BU57" s="47"/>
      <c r="BV57" s="47"/>
      <c r="BW57" s="47"/>
      <c r="BX57" s="47"/>
      <c r="BY57" s="47"/>
      <c r="BZ57" s="47">
        <v>4</v>
      </c>
      <c r="CA57" s="47"/>
      <c r="CB57" s="47"/>
      <c r="CC57" s="48"/>
      <c r="CD57" s="227">
        <v>4</v>
      </c>
      <c r="CE57" s="33">
        <v>2</v>
      </c>
      <c r="CF57" s="7">
        <v>3</v>
      </c>
      <c r="CG57" s="14"/>
      <c r="CH57" s="351"/>
      <c r="CI57" s="198"/>
    </row>
    <row r="58" spans="1:183" s="199" customFormat="1" ht="15.9" customHeight="1">
      <c r="A58" s="213">
        <v>37</v>
      </c>
      <c r="B58" s="84" t="s">
        <v>97</v>
      </c>
      <c r="C58" s="29" t="s">
        <v>20</v>
      </c>
      <c r="D58" s="169">
        <f t="shared" si="9"/>
        <v>50</v>
      </c>
      <c r="E58" s="38">
        <f t="shared" si="10"/>
        <v>25</v>
      </c>
      <c r="F58" s="98">
        <f t="shared" si="11"/>
        <v>10</v>
      </c>
      <c r="G58" s="99">
        <f t="shared" si="12"/>
        <v>0</v>
      </c>
      <c r="H58" s="99">
        <f t="shared" si="13"/>
        <v>11</v>
      </c>
      <c r="I58" s="99">
        <f t="shared" si="14"/>
        <v>2</v>
      </c>
      <c r="J58" s="99">
        <f t="shared" si="15"/>
        <v>2</v>
      </c>
      <c r="K58" s="100">
        <f t="shared" si="16"/>
        <v>25</v>
      </c>
      <c r="L58" s="39"/>
      <c r="M58" s="40"/>
      <c r="N58" s="40"/>
      <c r="O58" s="40"/>
      <c r="P58" s="40"/>
      <c r="Q58" s="41"/>
      <c r="R58" s="42"/>
      <c r="S58" s="11"/>
      <c r="T58" s="12"/>
      <c r="U58" s="12"/>
      <c r="V58" s="12"/>
      <c r="W58" s="14"/>
      <c r="X58" s="39"/>
      <c r="Y58" s="39"/>
      <c r="Z58" s="40"/>
      <c r="AA58" s="40"/>
      <c r="AB58" s="40"/>
      <c r="AC58" s="41"/>
      <c r="AD58" s="42"/>
      <c r="AE58" s="11"/>
      <c r="AF58" s="12"/>
      <c r="AG58" s="12"/>
      <c r="AH58" s="12"/>
      <c r="AI58" s="14"/>
      <c r="AJ58" s="39"/>
      <c r="AK58" s="39"/>
      <c r="AL58" s="40"/>
      <c r="AM58" s="40"/>
      <c r="AN58" s="40"/>
      <c r="AO58" s="41"/>
      <c r="AP58" s="42">
        <v>10</v>
      </c>
      <c r="AQ58" s="12"/>
      <c r="AR58" s="12">
        <v>11</v>
      </c>
      <c r="AS58" s="12">
        <v>2</v>
      </c>
      <c r="AT58" s="12">
        <v>2</v>
      </c>
      <c r="AU58" s="14">
        <v>25</v>
      </c>
      <c r="AV58" s="39"/>
      <c r="AW58" s="39"/>
      <c r="AX58" s="40"/>
      <c r="AY58" s="40"/>
      <c r="AZ58" s="40"/>
      <c r="BA58" s="41"/>
      <c r="BB58" s="42"/>
      <c r="BC58" s="11"/>
      <c r="BD58" s="12"/>
      <c r="BE58" s="11"/>
      <c r="BF58" s="12"/>
      <c r="BG58" s="14"/>
      <c r="BH58" s="39"/>
      <c r="BI58" s="39"/>
      <c r="BJ58" s="40"/>
      <c r="BK58" s="40"/>
      <c r="BL58" s="40"/>
      <c r="BM58" s="41"/>
      <c r="BN58" s="42"/>
      <c r="BO58" s="11"/>
      <c r="BP58" s="12"/>
      <c r="BQ58" s="12"/>
      <c r="BR58" s="12"/>
      <c r="BS58" s="14"/>
      <c r="BT58" s="46"/>
      <c r="BU58" s="47"/>
      <c r="BV58" s="47"/>
      <c r="BW58" s="47"/>
      <c r="BX58" s="47"/>
      <c r="BY58" s="47">
        <v>2</v>
      </c>
      <c r="BZ58" s="47"/>
      <c r="CA58" s="47"/>
      <c r="CB58" s="47"/>
      <c r="CC58" s="48"/>
      <c r="CD58" s="227">
        <v>2</v>
      </c>
      <c r="CE58" s="33">
        <v>1</v>
      </c>
      <c r="CF58" s="7">
        <v>2</v>
      </c>
      <c r="CG58" s="14"/>
      <c r="CH58" s="351">
        <v>1</v>
      </c>
      <c r="CI58" s="198"/>
    </row>
    <row r="59" spans="1:183" ht="15.9" customHeight="1" thickBot="1">
      <c r="A59" s="213">
        <v>38</v>
      </c>
      <c r="B59" s="84" t="s">
        <v>98</v>
      </c>
      <c r="C59" s="29" t="s">
        <v>19</v>
      </c>
      <c r="D59" s="169">
        <f t="shared" si="9"/>
        <v>100</v>
      </c>
      <c r="E59" s="38">
        <f t="shared" si="10"/>
        <v>58</v>
      </c>
      <c r="F59" s="116">
        <f t="shared" si="11"/>
        <v>20</v>
      </c>
      <c r="G59" s="117">
        <f t="shared" si="12"/>
        <v>0</v>
      </c>
      <c r="H59" s="117">
        <f t="shared" si="13"/>
        <v>30</v>
      </c>
      <c r="I59" s="117">
        <f t="shared" si="14"/>
        <v>6</v>
      </c>
      <c r="J59" s="117">
        <f t="shared" si="15"/>
        <v>2</v>
      </c>
      <c r="K59" s="118">
        <f t="shared" si="16"/>
        <v>42</v>
      </c>
      <c r="L59" s="39"/>
      <c r="M59" s="40"/>
      <c r="N59" s="40"/>
      <c r="O59" s="40"/>
      <c r="P59" s="40"/>
      <c r="Q59" s="41"/>
      <c r="R59" s="42"/>
      <c r="S59" s="11"/>
      <c r="T59" s="12"/>
      <c r="U59" s="12"/>
      <c r="V59" s="12"/>
      <c r="W59" s="14"/>
      <c r="X59" s="39"/>
      <c r="Y59" s="39"/>
      <c r="Z59" s="40"/>
      <c r="AA59" s="40"/>
      <c r="AB59" s="40"/>
      <c r="AC59" s="41"/>
      <c r="AD59" s="42"/>
      <c r="AE59" s="11"/>
      <c r="AF59" s="12"/>
      <c r="AG59" s="12"/>
      <c r="AH59" s="12"/>
      <c r="AI59" s="14"/>
      <c r="AJ59" s="39"/>
      <c r="AK59" s="39"/>
      <c r="AL59" s="40"/>
      <c r="AM59" s="40"/>
      <c r="AN59" s="40"/>
      <c r="AO59" s="41"/>
      <c r="AP59" s="64"/>
      <c r="AQ59" s="17"/>
      <c r="AR59" s="17"/>
      <c r="AS59" s="17"/>
      <c r="AT59" s="17"/>
      <c r="AU59" s="18"/>
      <c r="AV59" s="128"/>
      <c r="AW59" s="128"/>
      <c r="AX59" s="129"/>
      <c r="AY59" s="129"/>
      <c r="AZ59" s="129"/>
      <c r="BA59" s="130"/>
      <c r="BB59" s="42"/>
      <c r="BC59" s="11"/>
      <c r="BD59" s="12"/>
      <c r="BE59" s="11"/>
      <c r="BF59" s="12"/>
      <c r="BG59" s="14"/>
      <c r="BH59" s="39"/>
      <c r="BI59" s="39"/>
      <c r="BJ59" s="40"/>
      <c r="BK59" s="40"/>
      <c r="BL59" s="40"/>
      <c r="BM59" s="41"/>
      <c r="BN59" s="42">
        <v>20</v>
      </c>
      <c r="BO59" s="11"/>
      <c r="BP59" s="12">
        <v>30</v>
      </c>
      <c r="BQ59" s="12">
        <v>6</v>
      </c>
      <c r="BR59" s="12">
        <v>2</v>
      </c>
      <c r="BS59" s="14">
        <v>42</v>
      </c>
      <c r="BT59" s="46"/>
      <c r="BU59" s="47"/>
      <c r="BV59" s="47"/>
      <c r="BW59" s="47"/>
      <c r="BX59" s="47"/>
      <c r="BY59" s="47"/>
      <c r="BZ59" s="47"/>
      <c r="CA59" s="47"/>
      <c r="CB59" s="47"/>
      <c r="CC59" s="48">
        <v>4</v>
      </c>
      <c r="CD59" s="227">
        <v>4</v>
      </c>
      <c r="CE59" s="33">
        <f t="shared" si="17"/>
        <v>2.2999999999999998</v>
      </c>
      <c r="CF59" s="7">
        <v>3</v>
      </c>
      <c r="CG59" s="14"/>
      <c r="CH59" s="354">
        <v>2</v>
      </c>
    </row>
    <row r="60" spans="1:183" ht="15.9" customHeight="1" thickBot="1">
      <c r="A60" s="5"/>
      <c r="B60" s="87" t="s">
        <v>99</v>
      </c>
      <c r="C60" s="75"/>
      <c r="D60" s="171">
        <f>SUM(D22:D59)</f>
        <v>3900</v>
      </c>
      <c r="E60" s="76">
        <f t="shared" ref="E60:K60" si="19">SUM(E22:E59)</f>
        <v>2153</v>
      </c>
      <c r="F60" s="123">
        <f t="shared" si="19"/>
        <v>693</v>
      </c>
      <c r="G60" s="124">
        <f t="shared" si="19"/>
        <v>0</v>
      </c>
      <c r="H60" s="124">
        <f t="shared" si="19"/>
        <v>1130</v>
      </c>
      <c r="I60" s="124">
        <f t="shared" si="19"/>
        <v>208</v>
      </c>
      <c r="J60" s="124">
        <f t="shared" si="19"/>
        <v>122</v>
      </c>
      <c r="K60" s="125">
        <f t="shared" si="19"/>
        <v>1747</v>
      </c>
      <c r="L60" s="264"/>
      <c r="M60" s="265"/>
      <c r="N60" s="265"/>
      <c r="O60" s="265"/>
      <c r="P60" s="265"/>
      <c r="Q60" s="265"/>
      <c r="R60" s="265"/>
      <c r="S60" s="265"/>
      <c r="T60" s="265"/>
      <c r="U60" s="265"/>
      <c r="V60" s="265"/>
      <c r="W60" s="265"/>
      <c r="X60" s="265"/>
      <c r="Y60" s="265"/>
      <c r="Z60" s="265"/>
      <c r="AA60" s="265"/>
      <c r="AB60" s="265"/>
      <c r="AC60" s="265"/>
      <c r="AD60" s="265"/>
      <c r="AE60" s="265"/>
      <c r="AF60" s="265"/>
      <c r="AG60" s="265"/>
      <c r="AH60" s="265"/>
      <c r="AI60" s="265"/>
      <c r="AJ60" s="265"/>
      <c r="AK60" s="265"/>
      <c r="AL60" s="265"/>
      <c r="AM60" s="265"/>
      <c r="AN60" s="265"/>
      <c r="AO60" s="265"/>
      <c r="AP60" s="265"/>
      <c r="AQ60" s="265"/>
      <c r="AR60" s="265"/>
      <c r="AS60" s="265"/>
      <c r="AT60" s="265"/>
      <c r="AU60" s="265"/>
      <c r="AV60" s="265"/>
      <c r="AW60" s="265"/>
      <c r="AX60" s="265"/>
      <c r="AY60" s="265"/>
      <c r="AZ60" s="265"/>
      <c r="BA60" s="265"/>
      <c r="BB60" s="265"/>
      <c r="BC60" s="265"/>
      <c r="BD60" s="265"/>
      <c r="BE60" s="265"/>
      <c r="BF60" s="265"/>
      <c r="BG60" s="265"/>
      <c r="BH60" s="265"/>
      <c r="BI60" s="265"/>
      <c r="BJ60" s="265"/>
      <c r="BK60" s="265"/>
      <c r="BL60" s="265"/>
      <c r="BM60" s="265"/>
      <c r="BN60" s="265"/>
      <c r="BO60" s="265"/>
      <c r="BP60" s="265"/>
      <c r="BQ60" s="265"/>
      <c r="BR60" s="265"/>
      <c r="BS60" s="265"/>
      <c r="BT60" s="265"/>
      <c r="BU60" s="265"/>
      <c r="BV60" s="265"/>
      <c r="BW60" s="265"/>
      <c r="BX60" s="265"/>
      <c r="BY60" s="265"/>
      <c r="BZ60" s="265"/>
      <c r="CA60" s="265"/>
      <c r="CB60" s="265"/>
      <c r="CC60" s="265"/>
      <c r="CD60" s="265"/>
      <c r="CE60" s="265"/>
      <c r="CF60" s="265"/>
      <c r="CG60" s="266"/>
      <c r="CH60" s="260"/>
    </row>
    <row r="61" spans="1:183" s="4" customFormat="1" ht="15.9" customHeight="1" thickBot="1">
      <c r="A61" s="270" t="s">
        <v>100</v>
      </c>
      <c r="B61" s="287"/>
      <c r="C61" s="271"/>
      <c r="D61" s="271"/>
      <c r="E61" s="271"/>
      <c r="F61" s="271"/>
      <c r="G61" s="271"/>
      <c r="H61" s="271"/>
      <c r="I61" s="271"/>
      <c r="J61" s="271"/>
      <c r="K61" s="271"/>
      <c r="L61" s="271"/>
      <c r="M61" s="271"/>
      <c r="N61" s="271"/>
      <c r="O61" s="271"/>
      <c r="P61" s="271"/>
      <c r="Q61" s="271"/>
      <c r="R61" s="271"/>
      <c r="S61" s="271"/>
      <c r="T61" s="271"/>
      <c r="U61" s="271"/>
      <c r="V61" s="271"/>
      <c r="W61" s="271"/>
      <c r="X61" s="271"/>
      <c r="Y61" s="271"/>
      <c r="Z61" s="271"/>
      <c r="AA61" s="271"/>
      <c r="AB61" s="271"/>
      <c r="AC61" s="271"/>
      <c r="AD61" s="271"/>
      <c r="AE61" s="271"/>
      <c r="AF61" s="271"/>
      <c r="AG61" s="271"/>
      <c r="AH61" s="271"/>
      <c r="AI61" s="271"/>
      <c r="AJ61" s="271"/>
      <c r="AK61" s="271"/>
      <c r="AL61" s="271"/>
      <c r="AM61" s="271"/>
      <c r="AN61" s="271"/>
      <c r="AO61" s="271"/>
      <c r="AP61" s="271"/>
      <c r="AQ61" s="271"/>
      <c r="AR61" s="271"/>
      <c r="AS61" s="271"/>
      <c r="AT61" s="271"/>
      <c r="AU61" s="271"/>
      <c r="AV61" s="271"/>
      <c r="AW61" s="271"/>
      <c r="AX61" s="271"/>
      <c r="AY61" s="271"/>
      <c r="AZ61" s="271"/>
      <c r="BA61" s="271"/>
      <c r="BB61" s="271"/>
      <c r="BC61" s="271"/>
      <c r="BD61" s="271"/>
      <c r="BE61" s="271"/>
      <c r="BF61" s="271"/>
      <c r="BG61" s="271"/>
      <c r="BH61" s="271"/>
      <c r="BI61" s="271"/>
      <c r="BJ61" s="271"/>
      <c r="BK61" s="271"/>
      <c r="BL61" s="271"/>
      <c r="BM61" s="271"/>
      <c r="BN61" s="271"/>
      <c r="BO61" s="271"/>
      <c r="BP61" s="271"/>
      <c r="BQ61" s="271"/>
      <c r="BR61" s="271"/>
      <c r="BS61" s="272"/>
      <c r="BT61" s="326"/>
      <c r="BU61" s="327"/>
      <c r="BV61" s="327"/>
      <c r="BW61" s="327"/>
      <c r="BX61" s="327"/>
      <c r="BY61" s="327"/>
      <c r="BZ61" s="327"/>
      <c r="CA61" s="327"/>
      <c r="CB61" s="327"/>
      <c r="CC61" s="327"/>
      <c r="CD61" s="327"/>
      <c r="CE61" s="327"/>
      <c r="CF61" s="327"/>
      <c r="CG61" s="328"/>
      <c r="CH61" s="366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</row>
    <row r="62" spans="1:183" s="4" customFormat="1">
      <c r="A62" s="142">
        <v>1</v>
      </c>
      <c r="B62" s="193" t="s">
        <v>26</v>
      </c>
      <c r="C62" s="190" t="s">
        <v>17</v>
      </c>
      <c r="D62" s="186">
        <f t="shared" ref="D62:D71" si="20">SUM(F62:K62)</f>
        <v>150</v>
      </c>
      <c r="E62" s="56">
        <f t="shared" ref="E62:E72" si="21">SUM(F62:J62)</f>
        <v>58</v>
      </c>
      <c r="F62" s="137">
        <f t="shared" ref="F62:F70" si="22">SUM(L62:L62,R62:R62,X62:X62,AD62:AD62,AJ62:AJ62,AP62:AP62,AV62:AV62,BB62:BB62,BH62:BH62,BN62:BN62)</f>
        <v>20</v>
      </c>
      <c r="G62" s="114">
        <f t="shared" ref="G62:G72" si="23">SUM(M62:M62,S62:S62,Y62:Y62,AE62:AE62,AK62:AK62,AQ62:AQ62,AW62:AW62,BC62:BC62,BI62:BI62,BO62:BO62)</f>
        <v>0</v>
      </c>
      <c r="H62" s="114">
        <f>SUM(N62:N62,T62:T62,Z62:Z62,AF62:AF62,AL62:AL62,AR62:AR62,AX62:AX62,BD62:BD62,BJ62:BJ62,BP62:BP62)</f>
        <v>30</v>
      </c>
      <c r="I62" s="114">
        <f t="shared" ref="I62:I72" si="24">SUM(O62:O62,U62:U62,AA62:AA62,AG62:AG62,AM62:AM62,AS62:AS62,AY62:AY62,BE62:BE62,BK62:BK62,BQ62:BQ62)</f>
        <v>6</v>
      </c>
      <c r="J62" s="114">
        <f t="shared" ref="J62:J72" si="25">SUM(P62:P62,V62:V62,AB62:AB62,AH62:AH62,AN62:AN62,AT62:AT62,AZ62:AZ62,BF62:BF62,BL62:BL62,BR62:BR62)</f>
        <v>2</v>
      </c>
      <c r="K62" s="145">
        <f t="shared" ref="K62:K72" si="26">SUM(Q62:Q62,W62:W62,AC62:AC62,AI62:AI62,AO62:AO62,AU62:AU62,BA62:BA62,BG62:BG62,BM62:BM62,BS62:BS62)</f>
        <v>92</v>
      </c>
      <c r="L62" s="101"/>
      <c r="M62" s="57"/>
      <c r="N62" s="57"/>
      <c r="O62" s="57"/>
      <c r="P62" s="57"/>
      <c r="Q62" s="58"/>
      <c r="R62" s="59"/>
      <c r="S62" s="15"/>
      <c r="T62" s="15"/>
      <c r="U62" s="15"/>
      <c r="V62" s="15"/>
      <c r="W62" s="108"/>
      <c r="X62" s="101"/>
      <c r="Y62" s="57"/>
      <c r="Z62" s="57"/>
      <c r="AA62" s="57"/>
      <c r="AB62" s="57"/>
      <c r="AC62" s="58"/>
      <c r="AD62" s="59"/>
      <c r="AE62" s="15"/>
      <c r="AF62" s="15"/>
      <c r="AG62" s="15"/>
      <c r="AH62" s="15"/>
      <c r="AI62" s="108"/>
      <c r="AJ62" s="101"/>
      <c r="AK62" s="57"/>
      <c r="AL62" s="57"/>
      <c r="AM62" s="57"/>
      <c r="AN62" s="57"/>
      <c r="AO62" s="58"/>
      <c r="AP62" s="59"/>
      <c r="AQ62" s="15"/>
      <c r="AR62" s="15"/>
      <c r="AS62" s="15"/>
      <c r="AT62" s="15"/>
      <c r="AU62" s="108"/>
      <c r="AV62" s="101">
        <v>20</v>
      </c>
      <c r="AW62" s="57"/>
      <c r="AX62" s="57">
        <v>30</v>
      </c>
      <c r="AY62" s="57">
        <v>6</v>
      </c>
      <c r="AZ62" s="57">
        <v>2</v>
      </c>
      <c r="BA62" s="58">
        <v>92</v>
      </c>
      <c r="BB62" s="59"/>
      <c r="BC62" s="15"/>
      <c r="BD62" s="15"/>
      <c r="BE62" s="15"/>
      <c r="BF62" s="15"/>
      <c r="BG62" s="108"/>
      <c r="BH62" s="101"/>
      <c r="BI62" s="57"/>
      <c r="BJ62" s="57"/>
      <c r="BK62" s="57"/>
      <c r="BL62" s="57"/>
      <c r="BM62" s="58"/>
      <c r="BN62" s="59"/>
      <c r="BO62" s="15"/>
      <c r="BP62" s="15"/>
      <c r="BQ62" s="15"/>
      <c r="BR62" s="15"/>
      <c r="BS62" s="108"/>
      <c r="BT62" s="149"/>
      <c r="BU62" s="60"/>
      <c r="BV62" s="60"/>
      <c r="BW62" s="60"/>
      <c r="BX62" s="60"/>
      <c r="BY62" s="60"/>
      <c r="BZ62" s="60">
        <v>6</v>
      </c>
      <c r="CA62" s="60"/>
      <c r="CB62" s="60"/>
      <c r="CC62" s="150"/>
      <c r="CD62" s="234">
        <v>6</v>
      </c>
      <c r="CE62" s="59">
        <f>ROUND(E62/25,1)</f>
        <v>2.2999999999999998</v>
      </c>
      <c r="CF62" s="15">
        <v>4</v>
      </c>
      <c r="CG62" s="16">
        <v>6</v>
      </c>
      <c r="CH62" s="367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</row>
    <row r="63" spans="1:183">
      <c r="A63" s="143">
        <v>2</v>
      </c>
      <c r="B63" s="194" t="s">
        <v>37</v>
      </c>
      <c r="C63" s="191" t="s">
        <v>17</v>
      </c>
      <c r="D63" s="187">
        <f t="shared" si="20"/>
        <v>125</v>
      </c>
      <c r="E63" s="38">
        <f t="shared" si="21"/>
        <v>73</v>
      </c>
      <c r="F63" s="138">
        <f t="shared" si="22"/>
        <v>20</v>
      </c>
      <c r="G63" s="99">
        <f t="shared" si="23"/>
        <v>0</v>
      </c>
      <c r="H63" s="99">
        <f t="shared" ref="H63:H67" si="27">SUM(N63:N63,T63:T63,Z63:Z63,AF63:AF63,AL63:AL63,AR63:AR63,AX63:AX63,BD63:BD63,BJ63:BJ63,BP63:BP63)</f>
        <v>45</v>
      </c>
      <c r="I63" s="99">
        <f t="shared" si="24"/>
        <v>6</v>
      </c>
      <c r="J63" s="99">
        <f t="shared" si="25"/>
        <v>2</v>
      </c>
      <c r="K63" s="146">
        <f t="shared" si="26"/>
        <v>52</v>
      </c>
      <c r="L63" s="102"/>
      <c r="M63" s="40"/>
      <c r="N63" s="40"/>
      <c r="O63" s="40"/>
      <c r="P63" s="40"/>
      <c r="Q63" s="41"/>
      <c r="R63" s="42"/>
      <c r="S63" s="12"/>
      <c r="T63" s="12"/>
      <c r="U63" s="12"/>
      <c r="V63" s="12"/>
      <c r="W63" s="103"/>
      <c r="X63" s="102"/>
      <c r="Y63" s="40"/>
      <c r="Z63" s="40"/>
      <c r="AA63" s="40"/>
      <c r="AB63" s="40"/>
      <c r="AC63" s="41"/>
      <c r="AD63" s="42"/>
      <c r="AE63" s="12"/>
      <c r="AF63" s="12"/>
      <c r="AG63" s="12"/>
      <c r="AH63" s="12"/>
      <c r="AI63" s="103"/>
      <c r="AJ63" s="102"/>
      <c r="AK63" s="40"/>
      <c r="AL63" s="40"/>
      <c r="AM63" s="40"/>
      <c r="AN63" s="40"/>
      <c r="AO63" s="41"/>
      <c r="AP63" s="42"/>
      <c r="AQ63" s="12"/>
      <c r="AR63" s="12"/>
      <c r="AS63" s="12"/>
      <c r="AT63" s="12"/>
      <c r="AU63" s="103"/>
      <c r="AV63" s="102">
        <v>20</v>
      </c>
      <c r="AW63" s="40"/>
      <c r="AX63" s="40">
        <v>45</v>
      </c>
      <c r="AY63" s="40">
        <v>6</v>
      </c>
      <c r="AZ63" s="40">
        <v>2</v>
      </c>
      <c r="BA63" s="41">
        <v>52</v>
      </c>
      <c r="BB63" s="42"/>
      <c r="BC63" s="12"/>
      <c r="BD63" s="12"/>
      <c r="BE63" s="12"/>
      <c r="BF63" s="12"/>
      <c r="BG63" s="103"/>
      <c r="BH63" s="102"/>
      <c r="BI63" s="40"/>
      <c r="BJ63" s="40"/>
      <c r="BK63" s="40"/>
      <c r="BL63" s="40"/>
      <c r="BM63" s="41"/>
      <c r="BN63" s="42"/>
      <c r="BO63" s="12"/>
      <c r="BP63" s="12"/>
      <c r="BQ63" s="12"/>
      <c r="BR63" s="12"/>
      <c r="BS63" s="103"/>
      <c r="BT63" s="134"/>
      <c r="BU63" s="47"/>
      <c r="BV63" s="47"/>
      <c r="BW63" s="47"/>
      <c r="BX63" s="47"/>
      <c r="BY63" s="47"/>
      <c r="BZ63" s="47">
        <v>5</v>
      </c>
      <c r="CA63" s="47"/>
      <c r="CB63" s="47"/>
      <c r="CC63" s="151"/>
      <c r="CD63" s="227">
        <v>5</v>
      </c>
      <c r="CE63" s="42">
        <f t="shared" ref="CE63:CE72" si="28">ROUND(E63/25,1)</f>
        <v>2.9</v>
      </c>
      <c r="CF63" s="12">
        <v>4</v>
      </c>
      <c r="CG63" s="14">
        <v>5</v>
      </c>
      <c r="CH63" s="368"/>
      <c r="CI63"/>
    </row>
    <row r="64" spans="1:183" ht="31.2">
      <c r="A64" s="143">
        <v>3</v>
      </c>
      <c r="B64" s="194" t="s">
        <v>33</v>
      </c>
      <c r="C64" s="191" t="s">
        <v>17</v>
      </c>
      <c r="D64" s="187">
        <f t="shared" si="20"/>
        <v>100</v>
      </c>
      <c r="E64" s="38">
        <f t="shared" si="21"/>
        <v>58</v>
      </c>
      <c r="F64" s="138">
        <f t="shared" si="22"/>
        <v>20</v>
      </c>
      <c r="G64" s="99">
        <f t="shared" si="23"/>
        <v>0</v>
      </c>
      <c r="H64" s="99">
        <f t="shared" si="27"/>
        <v>30</v>
      </c>
      <c r="I64" s="99">
        <f t="shared" si="24"/>
        <v>6</v>
      </c>
      <c r="J64" s="99">
        <f t="shared" si="25"/>
        <v>2</v>
      </c>
      <c r="K64" s="146">
        <f t="shared" si="26"/>
        <v>42</v>
      </c>
      <c r="L64" s="102"/>
      <c r="M64" s="40"/>
      <c r="N64" s="40"/>
      <c r="O64" s="40"/>
      <c r="P64" s="40"/>
      <c r="Q64" s="41"/>
      <c r="R64" s="42"/>
      <c r="S64" s="12"/>
      <c r="T64" s="12"/>
      <c r="U64" s="12"/>
      <c r="V64" s="12"/>
      <c r="W64" s="103"/>
      <c r="X64" s="102"/>
      <c r="Y64" s="40"/>
      <c r="Z64" s="40"/>
      <c r="AA64" s="40"/>
      <c r="AB64" s="40"/>
      <c r="AC64" s="41"/>
      <c r="AD64" s="42"/>
      <c r="AE64" s="12"/>
      <c r="AF64" s="12"/>
      <c r="AG64" s="12"/>
      <c r="AH64" s="12"/>
      <c r="AI64" s="103"/>
      <c r="AJ64" s="102"/>
      <c r="AK64" s="40"/>
      <c r="AL64" s="40"/>
      <c r="AM64" s="40"/>
      <c r="AN64" s="40"/>
      <c r="AO64" s="41"/>
      <c r="AP64" s="42"/>
      <c r="AQ64" s="12"/>
      <c r="AR64" s="12"/>
      <c r="AS64" s="12"/>
      <c r="AT64" s="12"/>
      <c r="AU64" s="103"/>
      <c r="AV64" s="102">
        <v>20</v>
      </c>
      <c r="AW64" s="40"/>
      <c r="AX64" s="40">
        <v>30</v>
      </c>
      <c r="AY64" s="40">
        <v>6</v>
      </c>
      <c r="AZ64" s="40">
        <v>2</v>
      </c>
      <c r="BA64" s="41">
        <v>42</v>
      </c>
      <c r="BB64" s="42"/>
      <c r="BC64" s="12"/>
      <c r="BD64" s="12"/>
      <c r="BE64" s="12"/>
      <c r="BF64" s="12"/>
      <c r="BG64" s="103"/>
      <c r="BH64" s="102"/>
      <c r="BI64" s="40"/>
      <c r="BJ64" s="40"/>
      <c r="BK64" s="40"/>
      <c r="BL64" s="40"/>
      <c r="BM64" s="41"/>
      <c r="BN64" s="42"/>
      <c r="BO64" s="12"/>
      <c r="BP64" s="12"/>
      <c r="BQ64" s="12"/>
      <c r="BR64" s="12"/>
      <c r="BS64" s="103"/>
      <c r="BT64" s="134"/>
      <c r="BU64" s="47"/>
      <c r="BV64" s="47"/>
      <c r="BW64" s="47"/>
      <c r="BX64" s="47"/>
      <c r="BY64" s="47"/>
      <c r="BZ64" s="47">
        <v>4</v>
      </c>
      <c r="CA64" s="47"/>
      <c r="CB64" s="47"/>
      <c r="CC64" s="151"/>
      <c r="CD64" s="227">
        <v>4</v>
      </c>
      <c r="CE64" s="42">
        <f t="shared" si="28"/>
        <v>2.2999999999999998</v>
      </c>
      <c r="CF64" s="12">
        <v>3</v>
      </c>
      <c r="CG64" s="14">
        <v>4</v>
      </c>
      <c r="CH64" s="368"/>
      <c r="CI64"/>
    </row>
    <row r="65" spans="1:183">
      <c r="A65" s="143">
        <v>4</v>
      </c>
      <c r="B65" s="232" t="s">
        <v>32</v>
      </c>
      <c r="C65" s="191" t="s">
        <v>17</v>
      </c>
      <c r="D65" s="187">
        <f t="shared" si="20"/>
        <v>75</v>
      </c>
      <c r="E65" s="38">
        <f t="shared" si="21"/>
        <v>58</v>
      </c>
      <c r="F65" s="138">
        <f t="shared" si="22"/>
        <v>20</v>
      </c>
      <c r="G65" s="99">
        <f t="shared" si="23"/>
        <v>0</v>
      </c>
      <c r="H65" s="99">
        <f t="shared" si="27"/>
        <v>30</v>
      </c>
      <c r="I65" s="99">
        <f t="shared" si="24"/>
        <v>6</v>
      </c>
      <c r="J65" s="99">
        <f t="shared" si="25"/>
        <v>2</v>
      </c>
      <c r="K65" s="146">
        <f t="shared" si="26"/>
        <v>17</v>
      </c>
      <c r="L65" s="102"/>
      <c r="M65" s="40"/>
      <c r="N65" s="40"/>
      <c r="O65" s="40"/>
      <c r="P65" s="40"/>
      <c r="Q65" s="41"/>
      <c r="R65" s="42"/>
      <c r="S65" s="12"/>
      <c r="T65" s="12"/>
      <c r="U65" s="12"/>
      <c r="V65" s="12"/>
      <c r="W65" s="103"/>
      <c r="X65" s="102"/>
      <c r="Y65" s="40"/>
      <c r="Z65" s="40"/>
      <c r="AA65" s="40"/>
      <c r="AB65" s="40"/>
      <c r="AC65" s="41"/>
      <c r="AD65" s="42"/>
      <c r="AE65" s="12"/>
      <c r="AF65" s="12"/>
      <c r="AG65" s="12"/>
      <c r="AH65" s="12"/>
      <c r="AI65" s="103"/>
      <c r="AJ65" s="102"/>
      <c r="AK65" s="40"/>
      <c r="AL65" s="40"/>
      <c r="AM65" s="40"/>
      <c r="AN65" s="40"/>
      <c r="AO65" s="41"/>
      <c r="AP65" s="42"/>
      <c r="AQ65" s="12"/>
      <c r="AR65" s="12"/>
      <c r="AS65" s="12"/>
      <c r="AT65" s="12"/>
      <c r="AU65" s="103"/>
      <c r="AV65" s="102"/>
      <c r="AW65" s="40"/>
      <c r="AX65" s="40"/>
      <c r="AY65" s="40"/>
      <c r="AZ65" s="40"/>
      <c r="BA65" s="41"/>
      <c r="BB65" s="42">
        <v>20</v>
      </c>
      <c r="BC65" s="12"/>
      <c r="BD65" s="12">
        <v>30</v>
      </c>
      <c r="BE65" s="12">
        <v>6</v>
      </c>
      <c r="BF65" s="12">
        <v>2</v>
      </c>
      <c r="BG65" s="103">
        <v>17</v>
      </c>
      <c r="BH65" s="102"/>
      <c r="BI65" s="40"/>
      <c r="BJ65" s="40"/>
      <c r="BK65" s="40"/>
      <c r="BL65" s="40"/>
      <c r="BM65" s="41"/>
      <c r="BN65" s="42"/>
      <c r="BO65" s="12"/>
      <c r="BP65" s="12"/>
      <c r="BQ65" s="12"/>
      <c r="BR65" s="12"/>
      <c r="BS65" s="103"/>
      <c r="BT65" s="134"/>
      <c r="BU65" s="47"/>
      <c r="BV65" s="47"/>
      <c r="BW65" s="47"/>
      <c r="BX65" s="47"/>
      <c r="BY65" s="47"/>
      <c r="BZ65" s="47"/>
      <c r="CA65" s="47">
        <v>3</v>
      </c>
      <c r="CB65" s="47"/>
      <c r="CC65" s="151"/>
      <c r="CD65" s="227">
        <v>3</v>
      </c>
      <c r="CE65" s="42">
        <f t="shared" si="28"/>
        <v>2.2999999999999998</v>
      </c>
      <c r="CF65" s="12">
        <v>2</v>
      </c>
      <c r="CG65" s="14">
        <v>3</v>
      </c>
      <c r="CH65" s="369"/>
      <c r="CI65"/>
    </row>
    <row r="66" spans="1:183" s="199" customFormat="1" ht="31.2">
      <c r="A66" s="143">
        <v>5</v>
      </c>
      <c r="B66" s="194" t="s">
        <v>29</v>
      </c>
      <c r="C66" s="191" t="s">
        <v>17</v>
      </c>
      <c r="D66" s="187">
        <f t="shared" si="20"/>
        <v>75</v>
      </c>
      <c r="E66" s="38">
        <f t="shared" si="21"/>
        <v>40</v>
      </c>
      <c r="F66" s="138">
        <f t="shared" si="22"/>
        <v>10</v>
      </c>
      <c r="G66" s="99">
        <f t="shared" si="23"/>
        <v>0</v>
      </c>
      <c r="H66" s="99">
        <f t="shared" si="27"/>
        <v>22</v>
      </c>
      <c r="I66" s="99">
        <f t="shared" si="24"/>
        <v>6</v>
      </c>
      <c r="J66" s="99">
        <f t="shared" si="25"/>
        <v>2</v>
      </c>
      <c r="K66" s="146">
        <f t="shared" si="26"/>
        <v>35</v>
      </c>
      <c r="L66" s="102"/>
      <c r="M66" s="40"/>
      <c r="N66" s="40"/>
      <c r="O66" s="40"/>
      <c r="P66" s="40"/>
      <c r="Q66" s="41"/>
      <c r="R66" s="42"/>
      <c r="S66" s="12"/>
      <c r="T66" s="12"/>
      <c r="U66" s="12"/>
      <c r="V66" s="12"/>
      <c r="W66" s="103"/>
      <c r="X66" s="102"/>
      <c r="Y66" s="40"/>
      <c r="Z66" s="40"/>
      <c r="AA66" s="40"/>
      <c r="AB66" s="40"/>
      <c r="AC66" s="41"/>
      <c r="AD66" s="42"/>
      <c r="AE66" s="12"/>
      <c r="AF66" s="12"/>
      <c r="AG66" s="12"/>
      <c r="AH66" s="12"/>
      <c r="AI66" s="103"/>
      <c r="AJ66" s="102"/>
      <c r="AK66" s="40"/>
      <c r="AL66" s="40"/>
      <c r="AM66" s="40"/>
      <c r="AN66" s="40"/>
      <c r="AO66" s="41"/>
      <c r="AP66" s="42"/>
      <c r="AQ66" s="12"/>
      <c r="AR66" s="12"/>
      <c r="AS66" s="12"/>
      <c r="AT66" s="12"/>
      <c r="AU66" s="103"/>
      <c r="AV66" s="102"/>
      <c r="AW66" s="40"/>
      <c r="AX66" s="40"/>
      <c r="AY66" s="40"/>
      <c r="AZ66" s="40"/>
      <c r="BA66" s="41"/>
      <c r="BB66" s="42">
        <v>10</v>
      </c>
      <c r="BC66" s="12"/>
      <c r="BD66" s="12">
        <v>22</v>
      </c>
      <c r="BE66" s="12">
        <v>6</v>
      </c>
      <c r="BF66" s="12">
        <v>2</v>
      </c>
      <c r="BG66" s="103">
        <v>35</v>
      </c>
      <c r="BH66" s="102"/>
      <c r="BI66" s="40"/>
      <c r="BJ66" s="40"/>
      <c r="BK66" s="40"/>
      <c r="BL66" s="40"/>
      <c r="BM66" s="41"/>
      <c r="BN66" s="42"/>
      <c r="BO66" s="12"/>
      <c r="BP66" s="12"/>
      <c r="BQ66" s="12"/>
      <c r="BR66" s="12"/>
      <c r="BS66" s="103"/>
      <c r="BT66" s="134"/>
      <c r="BU66" s="47"/>
      <c r="BV66" s="47"/>
      <c r="BW66" s="47"/>
      <c r="BX66" s="47"/>
      <c r="BY66" s="47"/>
      <c r="BZ66" s="47"/>
      <c r="CA66" s="47">
        <v>3</v>
      </c>
      <c r="CB66" s="47"/>
      <c r="CC66" s="151"/>
      <c r="CD66" s="227">
        <v>3</v>
      </c>
      <c r="CE66" s="42">
        <f t="shared" si="28"/>
        <v>1.6</v>
      </c>
      <c r="CF66" s="12">
        <v>3</v>
      </c>
      <c r="CG66" s="14">
        <v>3</v>
      </c>
      <c r="CH66" s="369"/>
    </row>
    <row r="67" spans="1:183" s="199" customFormat="1">
      <c r="A67" s="143">
        <v>6</v>
      </c>
      <c r="B67" s="194" t="s">
        <v>27</v>
      </c>
      <c r="C67" s="191" t="s">
        <v>17</v>
      </c>
      <c r="D67" s="187">
        <f t="shared" si="20"/>
        <v>75</v>
      </c>
      <c r="E67" s="38">
        <f t="shared" si="21"/>
        <v>40</v>
      </c>
      <c r="F67" s="138">
        <f t="shared" si="22"/>
        <v>10</v>
      </c>
      <c r="G67" s="99">
        <f t="shared" si="23"/>
        <v>0</v>
      </c>
      <c r="H67" s="99">
        <f t="shared" si="27"/>
        <v>22</v>
      </c>
      <c r="I67" s="99">
        <f t="shared" si="24"/>
        <v>6</v>
      </c>
      <c r="J67" s="99">
        <f t="shared" si="25"/>
        <v>2</v>
      </c>
      <c r="K67" s="146">
        <f t="shared" si="26"/>
        <v>35</v>
      </c>
      <c r="L67" s="102"/>
      <c r="M67" s="40"/>
      <c r="N67" s="40"/>
      <c r="O67" s="40"/>
      <c r="P67" s="40"/>
      <c r="Q67" s="41"/>
      <c r="R67" s="42"/>
      <c r="S67" s="12"/>
      <c r="T67" s="12"/>
      <c r="U67" s="12"/>
      <c r="V67" s="12"/>
      <c r="W67" s="103"/>
      <c r="X67" s="102"/>
      <c r="Y67" s="40"/>
      <c r="Z67" s="40"/>
      <c r="AA67" s="40"/>
      <c r="AB67" s="40"/>
      <c r="AC67" s="41"/>
      <c r="AD67" s="42"/>
      <c r="AE67" s="12"/>
      <c r="AF67" s="12"/>
      <c r="AG67" s="12"/>
      <c r="AH67" s="12"/>
      <c r="AI67" s="103"/>
      <c r="AJ67" s="102"/>
      <c r="AK67" s="40"/>
      <c r="AL67" s="40"/>
      <c r="AM67" s="40"/>
      <c r="AN67" s="40"/>
      <c r="AO67" s="41"/>
      <c r="AP67" s="42"/>
      <c r="AQ67" s="12"/>
      <c r="AR67" s="12"/>
      <c r="AS67" s="12"/>
      <c r="AT67" s="12"/>
      <c r="AU67" s="103"/>
      <c r="AV67" s="102"/>
      <c r="AW67" s="40"/>
      <c r="AX67" s="40"/>
      <c r="AY67" s="40"/>
      <c r="AZ67" s="40"/>
      <c r="BA67" s="41"/>
      <c r="BB67" s="42">
        <v>10</v>
      </c>
      <c r="BC67" s="12"/>
      <c r="BD67" s="12">
        <v>22</v>
      </c>
      <c r="BE67" s="12">
        <v>6</v>
      </c>
      <c r="BF67" s="12">
        <v>2</v>
      </c>
      <c r="BG67" s="103">
        <v>35</v>
      </c>
      <c r="BH67" s="102"/>
      <c r="BI67" s="40"/>
      <c r="BJ67" s="40"/>
      <c r="BK67" s="40"/>
      <c r="BL67" s="40"/>
      <c r="BM67" s="41"/>
      <c r="BN67" s="42"/>
      <c r="BO67" s="12"/>
      <c r="BP67" s="12"/>
      <c r="BQ67" s="12"/>
      <c r="BR67" s="12"/>
      <c r="BS67" s="103"/>
      <c r="BT67" s="134"/>
      <c r="BU67" s="47"/>
      <c r="BV67" s="47"/>
      <c r="BW67" s="47"/>
      <c r="BX67" s="47"/>
      <c r="BY67" s="47"/>
      <c r="BZ67" s="47"/>
      <c r="CA67" s="47">
        <v>3</v>
      </c>
      <c r="CB67" s="47"/>
      <c r="CC67" s="151"/>
      <c r="CD67" s="227">
        <v>3</v>
      </c>
      <c r="CE67" s="42">
        <f t="shared" si="28"/>
        <v>1.6</v>
      </c>
      <c r="CF67" s="12">
        <v>3</v>
      </c>
      <c r="CG67" s="14">
        <v>3</v>
      </c>
      <c r="CH67" s="369"/>
    </row>
    <row r="68" spans="1:183">
      <c r="A68" s="143">
        <v>7</v>
      </c>
      <c r="B68" s="195" t="s">
        <v>28</v>
      </c>
      <c r="C68" s="191" t="s">
        <v>17</v>
      </c>
      <c r="D68" s="187">
        <f t="shared" si="20"/>
        <v>150</v>
      </c>
      <c r="E68" s="38">
        <f t="shared" si="21"/>
        <v>73</v>
      </c>
      <c r="F68" s="138">
        <f t="shared" si="22"/>
        <v>20</v>
      </c>
      <c r="G68" s="99">
        <f t="shared" si="23"/>
        <v>0</v>
      </c>
      <c r="H68" s="99">
        <f t="shared" ref="H68:H73" si="29">SUM(N68:N68,T68:T68,Z68:Z68,AF68:AF68,AL68:AL68,AR68:AR68,AX68:AX68,BD68:BD68,BJ68:BJ68,BP68:BP68)</f>
        <v>45</v>
      </c>
      <c r="I68" s="99">
        <f t="shared" si="24"/>
        <v>6</v>
      </c>
      <c r="J68" s="99">
        <f t="shared" si="25"/>
        <v>2</v>
      </c>
      <c r="K68" s="146">
        <f t="shared" si="26"/>
        <v>77</v>
      </c>
      <c r="L68" s="102"/>
      <c r="M68" s="40"/>
      <c r="N68" s="40"/>
      <c r="O68" s="40"/>
      <c r="P68" s="40"/>
      <c r="Q68" s="41"/>
      <c r="R68" s="42"/>
      <c r="S68" s="12"/>
      <c r="T68" s="12"/>
      <c r="U68" s="12"/>
      <c r="V68" s="12"/>
      <c r="W68" s="103"/>
      <c r="X68" s="102"/>
      <c r="Y68" s="40"/>
      <c r="Z68" s="40"/>
      <c r="AA68" s="40"/>
      <c r="AB68" s="40"/>
      <c r="AC68" s="41"/>
      <c r="AD68" s="42"/>
      <c r="AE68" s="12"/>
      <c r="AF68" s="12"/>
      <c r="AG68" s="12"/>
      <c r="AH68" s="12"/>
      <c r="AI68" s="103"/>
      <c r="AJ68" s="102"/>
      <c r="AK68" s="40"/>
      <c r="AL68" s="40"/>
      <c r="AM68" s="40"/>
      <c r="AN68" s="40"/>
      <c r="AO68" s="41"/>
      <c r="AP68" s="42"/>
      <c r="AQ68" s="12"/>
      <c r="AR68" s="12"/>
      <c r="AS68" s="12"/>
      <c r="AT68" s="12"/>
      <c r="AU68" s="103"/>
      <c r="AV68" s="102"/>
      <c r="AW68" s="40"/>
      <c r="AX68" s="40"/>
      <c r="AY68" s="40"/>
      <c r="AZ68" s="40"/>
      <c r="BA68" s="41"/>
      <c r="BB68" s="42"/>
      <c r="BC68" s="12"/>
      <c r="BD68" s="12"/>
      <c r="BE68" s="12"/>
      <c r="BF68" s="12"/>
      <c r="BG68" s="103"/>
      <c r="BH68" s="102">
        <v>20</v>
      </c>
      <c r="BI68" s="40"/>
      <c r="BJ68" s="40">
        <v>45</v>
      </c>
      <c r="BK68" s="40">
        <v>6</v>
      </c>
      <c r="BL68" s="40">
        <v>2</v>
      </c>
      <c r="BM68" s="41">
        <v>77</v>
      </c>
      <c r="BN68" s="42"/>
      <c r="BO68" s="12"/>
      <c r="BP68" s="12"/>
      <c r="BQ68" s="12"/>
      <c r="BR68" s="12"/>
      <c r="BS68" s="103"/>
      <c r="BT68" s="134"/>
      <c r="BU68" s="47"/>
      <c r="BV68" s="47"/>
      <c r="BW68" s="47"/>
      <c r="BX68" s="47"/>
      <c r="BY68" s="47"/>
      <c r="BZ68" s="47"/>
      <c r="CA68" s="47"/>
      <c r="CB68" s="47">
        <v>6</v>
      </c>
      <c r="CC68" s="151"/>
      <c r="CD68" s="227">
        <v>6</v>
      </c>
      <c r="CE68" s="42">
        <f t="shared" si="28"/>
        <v>2.9</v>
      </c>
      <c r="CF68" s="12">
        <v>5</v>
      </c>
      <c r="CG68" s="14">
        <v>6</v>
      </c>
      <c r="CH68" s="368"/>
      <c r="CI68"/>
    </row>
    <row r="69" spans="1:183" ht="30.75" customHeight="1">
      <c r="A69" s="143">
        <v>8</v>
      </c>
      <c r="B69" s="230" t="s">
        <v>35</v>
      </c>
      <c r="C69" s="191" t="s">
        <v>17</v>
      </c>
      <c r="D69" s="187">
        <f t="shared" si="20"/>
        <v>125</v>
      </c>
      <c r="E69" s="38">
        <f t="shared" si="21"/>
        <v>58</v>
      </c>
      <c r="F69" s="138">
        <f t="shared" si="22"/>
        <v>20</v>
      </c>
      <c r="G69" s="99">
        <f t="shared" si="23"/>
        <v>0</v>
      </c>
      <c r="H69" s="99">
        <f t="shared" si="29"/>
        <v>30</v>
      </c>
      <c r="I69" s="99">
        <f t="shared" si="24"/>
        <v>6</v>
      </c>
      <c r="J69" s="99">
        <f t="shared" si="25"/>
        <v>2</v>
      </c>
      <c r="K69" s="146">
        <f t="shared" si="26"/>
        <v>67</v>
      </c>
      <c r="L69" s="102"/>
      <c r="M69" s="40"/>
      <c r="N69" s="40"/>
      <c r="O69" s="40"/>
      <c r="P69" s="40"/>
      <c r="Q69" s="41"/>
      <c r="R69" s="42"/>
      <c r="S69" s="12"/>
      <c r="T69" s="12"/>
      <c r="U69" s="12"/>
      <c r="V69" s="12"/>
      <c r="W69" s="103"/>
      <c r="X69" s="102"/>
      <c r="Y69" s="40"/>
      <c r="Z69" s="40"/>
      <c r="AA69" s="40"/>
      <c r="AB69" s="40"/>
      <c r="AC69" s="41"/>
      <c r="AD69" s="42"/>
      <c r="AE69" s="12"/>
      <c r="AF69" s="12"/>
      <c r="AG69" s="12"/>
      <c r="AH69" s="12"/>
      <c r="AI69" s="103"/>
      <c r="AJ69" s="102"/>
      <c r="AK69" s="40"/>
      <c r="AL69" s="40"/>
      <c r="AM69" s="40"/>
      <c r="AN69" s="40"/>
      <c r="AO69" s="41"/>
      <c r="AP69" s="42"/>
      <c r="AQ69" s="12"/>
      <c r="AR69" s="12"/>
      <c r="AS69" s="12"/>
      <c r="AT69" s="12"/>
      <c r="AU69" s="103"/>
      <c r="AV69" s="102"/>
      <c r="AW69" s="40"/>
      <c r="AX69" s="40"/>
      <c r="AY69" s="40"/>
      <c r="AZ69" s="40"/>
      <c r="BA69" s="41"/>
      <c r="BB69" s="42"/>
      <c r="BC69" s="12"/>
      <c r="BD69" s="12"/>
      <c r="BE69" s="12"/>
      <c r="BF69" s="12"/>
      <c r="BG69" s="103"/>
      <c r="BH69" s="102">
        <v>20</v>
      </c>
      <c r="BI69" s="40"/>
      <c r="BJ69" s="40">
        <v>30</v>
      </c>
      <c r="BK69" s="40">
        <v>6</v>
      </c>
      <c r="BL69" s="40">
        <v>2</v>
      </c>
      <c r="BM69" s="41">
        <v>67</v>
      </c>
      <c r="BN69" s="42"/>
      <c r="BO69" s="12"/>
      <c r="BP69" s="12"/>
      <c r="BQ69" s="12"/>
      <c r="BR69" s="12"/>
      <c r="BS69" s="103"/>
      <c r="BT69" s="134"/>
      <c r="BU69" s="47"/>
      <c r="BV69" s="47"/>
      <c r="BW69" s="47"/>
      <c r="BX69" s="47"/>
      <c r="BY69" s="47"/>
      <c r="BZ69" s="47"/>
      <c r="CA69" s="47"/>
      <c r="CB69" s="47">
        <v>5</v>
      </c>
      <c r="CC69" s="151"/>
      <c r="CD69" s="227">
        <v>5</v>
      </c>
      <c r="CE69" s="42">
        <f t="shared" si="28"/>
        <v>2.2999999999999998</v>
      </c>
      <c r="CF69" s="12">
        <v>4</v>
      </c>
      <c r="CG69" s="14">
        <v>5</v>
      </c>
      <c r="CH69" s="368"/>
      <c r="CI69"/>
    </row>
    <row r="70" spans="1:183">
      <c r="A70" s="143">
        <v>9</v>
      </c>
      <c r="B70" s="232" t="s">
        <v>31</v>
      </c>
      <c r="C70" s="191" t="s">
        <v>17</v>
      </c>
      <c r="D70" s="187">
        <f t="shared" si="20"/>
        <v>100</v>
      </c>
      <c r="E70" s="38">
        <f t="shared" si="21"/>
        <v>34</v>
      </c>
      <c r="F70" s="138">
        <f t="shared" si="22"/>
        <v>0</v>
      </c>
      <c r="G70" s="99">
        <f t="shared" si="23"/>
        <v>0</v>
      </c>
      <c r="H70" s="99">
        <f t="shared" si="29"/>
        <v>30</v>
      </c>
      <c r="I70" s="99">
        <f t="shared" si="24"/>
        <v>3</v>
      </c>
      <c r="J70" s="99">
        <f t="shared" si="25"/>
        <v>1</v>
      </c>
      <c r="K70" s="146">
        <f t="shared" si="26"/>
        <v>66</v>
      </c>
      <c r="L70" s="102"/>
      <c r="M70" s="40"/>
      <c r="N70" s="40"/>
      <c r="O70" s="40"/>
      <c r="P70" s="40"/>
      <c r="Q70" s="41"/>
      <c r="R70" s="42"/>
      <c r="S70" s="12"/>
      <c r="T70" s="12"/>
      <c r="U70" s="12"/>
      <c r="V70" s="12"/>
      <c r="W70" s="103"/>
      <c r="X70" s="102"/>
      <c r="Y70" s="40"/>
      <c r="Z70" s="40"/>
      <c r="AA70" s="40"/>
      <c r="AB70" s="40"/>
      <c r="AC70" s="41"/>
      <c r="AD70" s="42"/>
      <c r="AE70" s="12"/>
      <c r="AF70" s="12"/>
      <c r="AG70" s="12"/>
      <c r="AH70" s="12"/>
      <c r="AI70" s="103"/>
      <c r="AJ70" s="102"/>
      <c r="AK70" s="40"/>
      <c r="AL70" s="40"/>
      <c r="AM70" s="40"/>
      <c r="AN70" s="40"/>
      <c r="AO70" s="41"/>
      <c r="AP70" s="42"/>
      <c r="AQ70" s="12"/>
      <c r="AR70" s="12"/>
      <c r="AS70" s="12"/>
      <c r="AT70" s="12"/>
      <c r="AU70" s="103"/>
      <c r="AV70" s="102"/>
      <c r="AW70" s="40"/>
      <c r="AX70" s="40"/>
      <c r="AY70" s="40"/>
      <c r="AZ70" s="40"/>
      <c r="BA70" s="41"/>
      <c r="BB70" s="42"/>
      <c r="BC70" s="12"/>
      <c r="BD70" s="12"/>
      <c r="BE70" s="12"/>
      <c r="BF70" s="12"/>
      <c r="BG70" s="103"/>
      <c r="BH70" s="102"/>
      <c r="BI70" s="40"/>
      <c r="BJ70" s="40">
        <v>30</v>
      </c>
      <c r="BK70" s="40">
        <v>3</v>
      </c>
      <c r="BL70" s="40">
        <v>1</v>
      </c>
      <c r="BM70" s="41">
        <v>66</v>
      </c>
      <c r="BN70" s="42"/>
      <c r="BO70" s="12"/>
      <c r="BP70" s="12"/>
      <c r="BQ70" s="12"/>
      <c r="BR70" s="12"/>
      <c r="BS70" s="103"/>
      <c r="BT70" s="134"/>
      <c r="BU70" s="47"/>
      <c r="BV70" s="47"/>
      <c r="BW70" s="47"/>
      <c r="BX70" s="47"/>
      <c r="BY70" s="47"/>
      <c r="BZ70" s="47"/>
      <c r="CA70" s="47"/>
      <c r="CB70" s="47">
        <v>4</v>
      </c>
      <c r="CC70" s="151"/>
      <c r="CD70" s="227">
        <v>4</v>
      </c>
      <c r="CE70" s="42">
        <f t="shared" si="28"/>
        <v>1.4</v>
      </c>
      <c r="CF70" s="12">
        <v>4</v>
      </c>
      <c r="CG70" s="14">
        <v>4</v>
      </c>
      <c r="CH70" s="368"/>
      <c r="CI70"/>
    </row>
    <row r="71" spans="1:183">
      <c r="A71" s="143">
        <v>10</v>
      </c>
      <c r="B71" s="194" t="s">
        <v>34</v>
      </c>
      <c r="C71" s="191" t="s">
        <v>17</v>
      </c>
      <c r="D71" s="187">
        <f t="shared" si="20"/>
        <v>100</v>
      </c>
      <c r="E71" s="38">
        <f t="shared" si="21"/>
        <v>58</v>
      </c>
      <c r="F71" s="138">
        <f>SUM(L71:L71,R71:R71,X71:X71,AD71:AD71,AJ71:AJ71,AP71:AP71,AV71:AV71,BB71:BB71,BH71:BH71,BN71:BN71)</f>
        <v>20</v>
      </c>
      <c r="G71" s="99">
        <f t="shared" si="23"/>
        <v>0</v>
      </c>
      <c r="H71" s="99">
        <f t="shared" si="29"/>
        <v>30</v>
      </c>
      <c r="I71" s="99">
        <f t="shared" si="24"/>
        <v>6</v>
      </c>
      <c r="J71" s="99">
        <f t="shared" si="25"/>
        <v>2</v>
      </c>
      <c r="K71" s="146">
        <f t="shared" si="26"/>
        <v>42</v>
      </c>
      <c r="L71" s="102"/>
      <c r="M71" s="40"/>
      <c r="N71" s="40"/>
      <c r="O71" s="40"/>
      <c r="P71" s="40"/>
      <c r="Q71" s="41"/>
      <c r="R71" s="42"/>
      <c r="S71" s="12"/>
      <c r="T71" s="12"/>
      <c r="U71" s="12"/>
      <c r="V71" s="12"/>
      <c r="W71" s="103"/>
      <c r="X71" s="102"/>
      <c r="Y71" s="40"/>
      <c r="Z71" s="40"/>
      <c r="AA71" s="40"/>
      <c r="AB71" s="40"/>
      <c r="AC71" s="41"/>
      <c r="AD71" s="42"/>
      <c r="AE71" s="12"/>
      <c r="AF71" s="12"/>
      <c r="AG71" s="12"/>
      <c r="AH71" s="12"/>
      <c r="AI71" s="103"/>
      <c r="AJ71" s="102"/>
      <c r="AK71" s="40"/>
      <c r="AL71" s="40"/>
      <c r="AM71" s="40"/>
      <c r="AN71" s="40"/>
      <c r="AO71" s="41"/>
      <c r="AP71" s="42"/>
      <c r="AQ71" s="12"/>
      <c r="AR71" s="12"/>
      <c r="AS71" s="12"/>
      <c r="AT71" s="12"/>
      <c r="AU71" s="103"/>
      <c r="AV71" s="102"/>
      <c r="AW71" s="40"/>
      <c r="AX71" s="40"/>
      <c r="AY71" s="40"/>
      <c r="AZ71" s="40"/>
      <c r="BA71" s="41"/>
      <c r="BB71" s="42"/>
      <c r="BC71" s="12"/>
      <c r="BD71" s="12"/>
      <c r="BE71" s="12"/>
      <c r="BF71" s="12"/>
      <c r="BG71" s="103"/>
      <c r="BH71" s="102"/>
      <c r="BI71" s="40"/>
      <c r="BJ71" s="40"/>
      <c r="BK71" s="40"/>
      <c r="BL71" s="40"/>
      <c r="BM71" s="41"/>
      <c r="BN71" s="42">
        <v>20</v>
      </c>
      <c r="BO71" s="12"/>
      <c r="BP71" s="12">
        <v>30</v>
      </c>
      <c r="BQ71" s="12">
        <v>6</v>
      </c>
      <c r="BR71" s="12">
        <v>2</v>
      </c>
      <c r="BS71" s="103">
        <v>42</v>
      </c>
      <c r="BT71" s="134"/>
      <c r="BU71" s="47"/>
      <c r="BV71" s="47"/>
      <c r="BW71" s="47"/>
      <c r="BX71" s="47"/>
      <c r="BY71" s="47"/>
      <c r="BZ71" s="47"/>
      <c r="CA71" s="47"/>
      <c r="CB71" s="47"/>
      <c r="CC71" s="151">
        <v>4</v>
      </c>
      <c r="CD71" s="227">
        <v>4</v>
      </c>
      <c r="CE71" s="42">
        <f t="shared" si="28"/>
        <v>2.2999999999999998</v>
      </c>
      <c r="CF71" s="12">
        <v>3</v>
      </c>
      <c r="CG71" s="14">
        <v>4</v>
      </c>
      <c r="CH71" s="368"/>
      <c r="CI71"/>
    </row>
    <row r="72" spans="1:183" ht="31.2">
      <c r="A72" s="143">
        <v>11</v>
      </c>
      <c r="B72" s="232" t="s">
        <v>36</v>
      </c>
      <c r="C72" s="191" t="s">
        <v>17</v>
      </c>
      <c r="D72" s="187">
        <f>SUM(F72:K72)</f>
        <v>150</v>
      </c>
      <c r="E72" s="38">
        <f t="shared" si="21"/>
        <v>58</v>
      </c>
      <c r="F72" s="138">
        <f>SUM(L72:L72,R72:R72,X72:X72,AD72:AD72,AJ72:AJ72,AP72:AP72,AV72:AV72,BB72:BB72,BH72:BH72,BN72:BN72)</f>
        <v>0</v>
      </c>
      <c r="G72" s="99">
        <f t="shared" si="23"/>
        <v>0</v>
      </c>
      <c r="H72" s="99">
        <f t="shared" si="29"/>
        <v>50</v>
      </c>
      <c r="I72" s="99">
        <f t="shared" si="24"/>
        <v>6</v>
      </c>
      <c r="J72" s="99">
        <f t="shared" si="25"/>
        <v>2</v>
      </c>
      <c r="K72" s="146">
        <f t="shared" si="26"/>
        <v>92</v>
      </c>
      <c r="L72" s="102"/>
      <c r="M72" s="40"/>
      <c r="N72" s="40"/>
      <c r="O72" s="40"/>
      <c r="P72" s="40"/>
      <c r="Q72" s="41"/>
      <c r="R72" s="42"/>
      <c r="S72" s="12"/>
      <c r="T72" s="12"/>
      <c r="U72" s="12"/>
      <c r="V72" s="12"/>
      <c r="W72" s="103"/>
      <c r="X72" s="102"/>
      <c r="Y72" s="40"/>
      <c r="Z72" s="40"/>
      <c r="AA72" s="40"/>
      <c r="AB72" s="40"/>
      <c r="AC72" s="41"/>
      <c r="AD72" s="42"/>
      <c r="AE72" s="12"/>
      <c r="AF72" s="12"/>
      <c r="AG72" s="12"/>
      <c r="AH72" s="12"/>
      <c r="AI72" s="103"/>
      <c r="AJ72" s="102"/>
      <c r="AK72" s="40"/>
      <c r="AL72" s="40"/>
      <c r="AM72" s="40"/>
      <c r="AN72" s="40"/>
      <c r="AO72" s="41"/>
      <c r="AP72" s="42"/>
      <c r="AQ72" s="12"/>
      <c r="AR72" s="12"/>
      <c r="AS72" s="12"/>
      <c r="AT72" s="12"/>
      <c r="AU72" s="103"/>
      <c r="AV72" s="102"/>
      <c r="AW72" s="40"/>
      <c r="AX72" s="40"/>
      <c r="AY72" s="40"/>
      <c r="AZ72" s="40"/>
      <c r="BA72" s="41"/>
      <c r="BB72" s="42"/>
      <c r="BC72" s="12"/>
      <c r="BD72" s="12"/>
      <c r="BE72" s="12"/>
      <c r="BF72" s="12"/>
      <c r="BG72" s="103"/>
      <c r="BH72" s="102"/>
      <c r="BI72" s="40"/>
      <c r="BJ72" s="40"/>
      <c r="BK72" s="40"/>
      <c r="BL72" s="40"/>
      <c r="BM72" s="41"/>
      <c r="BN72" s="42">
        <v>0</v>
      </c>
      <c r="BO72" s="12"/>
      <c r="BP72" s="12">
        <v>50</v>
      </c>
      <c r="BQ72" s="12">
        <v>6</v>
      </c>
      <c r="BR72" s="12">
        <v>2</v>
      </c>
      <c r="BS72" s="103">
        <v>92</v>
      </c>
      <c r="BT72" s="134"/>
      <c r="BU72" s="47"/>
      <c r="BV72" s="47"/>
      <c r="BW72" s="47"/>
      <c r="BX72" s="47"/>
      <c r="BY72" s="47"/>
      <c r="BZ72" s="47"/>
      <c r="CA72" s="47"/>
      <c r="CB72" s="47"/>
      <c r="CC72" s="151">
        <v>6</v>
      </c>
      <c r="CD72" s="227">
        <v>6</v>
      </c>
      <c r="CE72" s="42">
        <f t="shared" si="28"/>
        <v>2.2999999999999998</v>
      </c>
      <c r="CF72" s="12">
        <v>5</v>
      </c>
      <c r="CG72" s="14">
        <v>6</v>
      </c>
      <c r="CH72" s="368"/>
      <c r="CI72"/>
    </row>
    <row r="73" spans="1:183" ht="16.2" thickBot="1">
      <c r="A73" s="156">
        <v>12</v>
      </c>
      <c r="B73" s="233" t="s">
        <v>30</v>
      </c>
      <c r="C73" s="192" t="s">
        <v>17</v>
      </c>
      <c r="D73" s="188">
        <f>SUM(F73:K73)</f>
        <v>175</v>
      </c>
      <c r="E73" s="68">
        <f>SUM(F73:J73)</f>
        <v>73</v>
      </c>
      <c r="F73" s="153">
        <f>SUM(L73:L73,R73:R73,X73:X73,AD73:AD73,AJ73:AJ73,AP73:AP73,AV73:AV73,BB73:BB73,BH73:BH73,BN73:BN73)</f>
        <v>0</v>
      </c>
      <c r="G73" s="154">
        <f>SUM(M73:M73,S73:S73,Y73:Y73,AE73:AE73,AK73:AK73,AQ73:AQ73,AW73:AW73,BC73:BC73,BI73:BI73,BO73:BO73)</f>
        <v>0</v>
      </c>
      <c r="H73" s="154">
        <f t="shared" si="29"/>
        <v>65</v>
      </c>
      <c r="I73" s="154">
        <f>SUM(O73:O73,U73:U73,AA73:AA73,AG73:AG73,AM73:AM73,AS73:AS73,AY73:AY73,BE73:BE73,BK73:BK73,BQ73:BQ73)</f>
        <v>6</v>
      </c>
      <c r="J73" s="154">
        <f>SUM(P73:P73,V73:V73,AB73:AB73,AH73:AH73,AN73:AN73,AT73:AT73,AZ73:AZ73,BF73:BF73,BL73:BL73,BR73:BR73)</f>
        <v>2</v>
      </c>
      <c r="K73" s="155">
        <f>SUM(Q73:Q73,W73:W73,AC73:AC73,AI73:AI73,AO73:AO73,AU73:AU73,BA73:BA73,BG73:BG73,BM73:BM73,BS73:BS73)</f>
        <v>102</v>
      </c>
      <c r="L73" s="69"/>
      <c r="M73" s="50"/>
      <c r="N73" s="50"/>
      <c r="O73" s="50"/>
      <c r="P73" s="50"/>
      <c r="Q73" s="51"/>
      <c r="R73" s="53"/>
      <c r="S73" s="10"/>
      <c r="T73" s="10"/>
      <c r="U73" s="10"/>
      <c r="V73" s="10"/>
      <c r="W73" s="166"/>
      <c r="X73" s="69"/>
      <c r="Y73" s="50"/>
      <c r="Z73" s="50"/>
      <c r="AA73" s="50"/>
      <c r="AB73" s="50"/>
      <c r="AC73" s="51"/>
      <c r="AD73" s="53"/>
      <c r="AE73" s="10"/>
      <c r="AF73" s="10"/>
      <c r="AG73" s="10"/>
      <c r="AH73" s="10"/>
      <c r="AI73" s="166"/>
      <c r="AJ73" s="69"/>
      <c r="AK73" s="50"/>
      <c r="AL73" s="50"/>
      <c r="AM73" s="50"/>
      <c r="AN73" s="50"/>
      <c r="AO73" s="51"/>
      <c r="AP73" s="53"/>
      <c r="AQ73" s="10"/>
      <c r="AR73" s="10"/>
      <c r="AS73" s="10"/>
      <c r="AT73" s="10"/>
      <c r="AU73" s="166"/>
      <c r="AV73" s="69"/>
      <c r="AW73" s="50"/>
      <c r="AX73" s="50"/>
      <c r="AY73" s="50"/>
      <c r="AZ73" s="50"/>
      <c r="BA73" s="51"/>
      <c r="BB73" s="53"/>
      <c r="BC73" s="10"/>
      <c r="BD73" s="10"/>
      <c r="BE73" s="10"/>
      <c r="BF73" s="10"/>
      <c r="BG73" s="166"/>
      <c r="BH73" s="69"/>
      <c r="BI73" s="50"/>
      <c r="BJ73" s="50"/>
      <c r="BK73" s="50"/>
      <c r="BL73" s="50"/>
      <c r="BM73" s="51"/>
      <c r="BN73" s="53">
        <v>0</v>
      </c>
      <c r="BO73" s="10"/>
      <c r="BP73" s="10">
        <v>65</v>
      </c>
      <c r="BQ73" s="10">
        <v>6</v>
      </c>
      <c r="BR73" s="10">
        <v>2</v>
      </c>
      <c r="BS73" s="166">
        <v>102</v>
      </c>
      <c r="BT73" s="74"/>
      <c r="BU73" s="65"/>
      <c r="BV73" s="65"/>
      <c r="BW73" s="65"/>
      <c r="BX73" s="65"/>
      <c r="BY73" s="65"/>
      <c r="BZ73" s="65"/>
      <c r="CA73" s="65"/>
      <c r="CB73" s="65"/>
      <c r="CC73" s="174">
        <v>7</v>
      </c>
      <c r="CD73" s="235">
        <v>7</v>
      </c>
      <c r="CE73" s="64">
        <f>ROUND(E73/25,1)</f>
        <v>2.9</v>
      </c>
      <c r="CF73" s="17">
        <v>6</v>
      </c>
      <c r="CG73" s="18">
        <v>7</v>
      </c>
      <c r="CH73" s="370"/>
      <c r="CI73"/>
    </row>
    <row r="74" spans="1:183" ht="15.9" customHeight="1" thickBot="1">
      <c r="A74" s="2"/>
      <c r="B74" s="140" t="s">
        <v>55</v>
      </c>
      <c r="C74" s="94"/>
      <c r="D74" s="189">
        <f t="shared" ref="D74:AI74" si="30">SUM(D62:D73)</f>
        <v>1400</v>
      </c>
      <c r="E74" s="54">
        <f t="shared" si="30"/>
        <v>681</v>
      </c>
      <c r="F74" s="94">
        <f t="shared" si="30"/>
        <v>160</v>
      </c>
      <c r="G74" s="95">
        <f t="shared" si="30"/>
        <v>0</v>
      </c>
      <c r="H74" s="95">
        <f t="shared" si="30"/>
        <v>429</v>
      </c>
      <c r="I74" s="95">
        <f t="shared" si="30"/>
        <v>69</v>
      </c>
      <c r="J74" s="95">
        <f t="shared" si="30"/>
        <v>23</v>
      </c>
      <c r="K74" s="72">
        <f t="shared" si="30"/>
        <v>719</v>
      </c>
      <c r="L74" s="164">
        <f t="shared" si="30"/>
        <v>0</v>
      </c>
      <c r="M74" s="165">
        <f t="shared" si="30"/>
        <v>0</v>
      </c>
      <c r="N74" s="165">
        <f t="shared" si="30"/>
        <v>0</v>
      </c>
      <c r="O74" s="165">
        <f t="shared" si="30"/>
        <v>0</v>
      </c>
      <c r="P74" s="165">
        <f t="shared" si="30"/>
        <v>0</v>
      </c>
      <c r="Q74" s="163">
        <f t="shared" si="30"/>
        <v>0</v>
      </c>
      <c r="R74" s="104">
        <f t="shared" si="30"/>
        <v>0</v>
      </c>
      <c r="S74" s="96">
        <f t="shared" si="30"/>
        <v>0</v>
      </c>
      <c r="T74" s="96">
        <f t="shared" si="30"/>
        <v>0</v>
      </c>
      <c r="U74" s="96">
        <f t="shared" si="30"/>
        <v>0</v>
      </c>
      <c r="V74" s="96">
        <f t="shared" si="30"/>
        <v>0</v>
      </c>
      <c r="W74" s="78">
        <f t="shared" si="30"/>
        <v>0</v>
      </c>
      <c r="X74" s="164">
        <f t="shared" si="30"/>
        <v>0</v>
      </c>
      <c r="Y74" s="165">
        <f t="shared" si="30"/>
        <v>0</v>
      </c>
      <c r="Z74" s="165">
        <f t="shared" si="30"/>
        <v>0</v>
      </c>
      <c r="AA74" s="165">
        <f t="shared" si="30"/>
        <v>0</v>
      </c>
      <c r="AB74" s="165">
        <f t="shared" si="30"/>
        <v>0</v>
      </c>
      <c r="AC74" s="163">
        <f t="shared" si="30"/>
        <v>0</v>
      </c>
      <c r="AD74" s="104">
        <f t="shared" si="30"/>
        <v>0</v>
      </c>
      <c r="AE74" s="96">
        <f t="shared" si="30"/>
        <v>0</v>
      </c>
      <c r="AF74" s="96">
        <f t="shared" si="30"/>
        <v>0</v>
      </c>
      <c r="AG74" s="96">
        <f t="shared" si="30"/>
        <v>0</v>
      </c>
      <c r="AH74" s="96">
        <f t="shared" si="30"/>
        <v>0</v>
      </c>
      <c r="AI74" s="78">
        <f t="shared" si="30"/>
        <v>0</v>
      </c>
      <c r="AJ74" s="164">
        <f t="shared" ref="AJ74:BO74" si="31">SUM(AJ62:AJ73)</f>
        <v>0</v>
      </c>
      <c r="AK74" s="165">
        <f t="shared" si="31"/>
        <v>0</v>
      </c>
      <c r="AL74" s="165">
        <f t="shared" si="31"/>
        <v>0</v>
      </c>
      <c r="AM74" s="165">
        <f t="shared" si="31"/>
        <v>0</v>
      </c>
      <c r="AN74" s="165">
        <f t="shared" si="31"/>
        <v>0</v>
      </c>
      <c r="AO74" s="163">
        <f t="shared" si="31"/>
        <v>0</v>
      </c>
      <c r="AP74" s="104">
        <f t="shared" si="31"/>
        <v>0</v>
      </c>
      <c r="AQ74" s="96">
        <f t="shared" si="31"/>
        <v>0</v>
      </c>
      <c r="AR74" s="96">
        <f t="shared" si="31"/>
        <v>0</v>
      </c>
      <c r="AS74" s="96">
        <f t="shared" si="31"/>
        <v>0</v>
      </c>
      <c r="AT74" s="96">
        <f t="shared" si="31"/>
        <v>0</v>
      </c>
      <c r="AU74" s="78">
        <f t="shared" si="31"/>
        <v>0</v>
      </c>
      <c r="AV74" s="164">
        <f t="shared" si="31"/>
        <v>60</v>
      </c>
      <c r="AW74" s="165">
        <f t="shared" si="31"/>
        <v>0</v>
      </c>
      <c r="AX74" s="165">
        <f t="shared" si="31"/>
        <v>105</v>
      </c>
      <c r="AY74" s="165">
        <f t="shared" si="31"/>
        <v>18</v>
      </c>
      <c r="AZ74" s="165">
        <f t="shared" si="31"/>
        <v>6</v>
      </c>
      <c r="BA74" s="163">
        <f t="shared" si="31"/>
        <v>186</v>
      </c>
      <c r="BB74" s="104">
        <f t="shared" si="31"/>
        <v>40</v>
      </c>
      <c r="BC74" s="96">
        <f t="shared" si="31"/>
        <v>0</v>
      </c>
      <c r="BD74" s="96">
        <f t="shared" si="31"/>
        <v>74</v>
      </c>
      <c r="BE74" s="96">
        <f t="shared" si="31"/>
        <v>18</v>
      </c>
      <c r="BF74" s="96">
        <f t="shared" si="31"/>
        <v>6</v>
      </c>
      <c r="BG74" s="78">
        <f t="shared" si="31"/>
        <v>87</v>
      </c>
      <c r="BH74" s="164">
        <f t="shared" si="31"/>
        <v>40</v>
      </c>
      <c r="BI74" s="165">
        <f t="shared" si="31"/>
        <v>0</v>
      </c>
      <c r="BJ74" s="165">
        <f t="shared" si="31"/>
        <v>105</v>
      </c>
      <c r="BK74" s="165">
        <f t="shared" si="31"/>
        <v>15</v>
      </c>
      <c r="BL74" s="165">
        <f t="shared" si="31"/>
        <v>5</v>
      </c>
      <c r="BM74" s="163">
        <f t="shared" si="31"/>
        <v>210</v>
      </c>
      <c r="BN74" s="104">
        <f t="shared" si="31"/>
        <v>20</v>
      </c>
      <c r="BO74" s="96">
        <f t="shared" si="31"/>
        <v>0</v>
      </c>
      <c r="BP74" s="96">
        <f t="shared" ref="BP74:BS74" si="32">SUM(BP62:BP73)</f>
        <v>145</v>
      </c>
      <c r="BQ74" s="96">
        <f t="shared" si="32"/>
        <v>18</v>
      </c>
      <c r="BR74" s="96">
        <f t="shared" si="32"/>
        <v>6</v>
      </c>
      <c r="BS74" s="97">
        <f t="shared" si="32"/>
        <v>236</v>
      </c>
      <c r="BT74" s="261"/>
      <c r="BU74" s="262"/>
      <c r="BV74" s="262"/>
      <c r="BW74" s="262"/>
      <c r="BX74" s="262"/>
      <c r="BY74" s="262"/>
      <c r="BZ74" s="262"/>
      <c r="CA74" s="262"/>
      <c r="CB74" s="262"/>
      <c r="CC74" s="262"/>
      <c r="CD74" s="262"/>
      <c r="CE74" s="262"/>
      <c r="CF74" s="262"/>
      <c r="CG74" s="263"/>
      <c r="CH74" s="92"/>
    </row>
    <row r="75" spans="1:183" s="4" customFormat="1" ht="15.9" customHeight="1" thickBot="1">
      <c r="A75" s="270" t="s">
        <v>101</v>
      </c>
      <c r="B75" s="287"/>
      <c r="C75" s="271"/>
      <c r="D75" s="271"/>
      <c r="E75" s="271"/>
      <c r="F75" s="271"/>
      <c r="G75" s="271"/>
      <c r="H75" s="271"/>
      <c r="I75" s="271"/>
      <c r="J75" s="271"/>
      <c r="K75" s="271"/>
      <c r="L75" s="271"/>
      <c r="M75" s="271"/>
      <c r="N75" s="271"/>
      <c r="O75" s="271"/>
      <c r="P75" s="271"/>
      <c r="Q75" s="271"/>
      <c r="R75" s="271"/>
      <c r="S75" s="271"/>
      <c r="T75" s="271"/>
      <c r="U75" s="271"/>
      <c r="V75" s="271"/>
      <c r="W75" s="271"/>
      <c r="X75" s="271"/>
      <c r="Y75" s="271"/>
      <c r="Z75" s="271"/>
      <c r="AA75" s="271"/>
      <c r="AB75" s="271"/>
      <c r="AC75" s="271"/>
      <c r="AD75" s="271"/>
      <c r="AE75" s="271"/>
      <c r="AF75" s="271"/>
      <c r="AG75" s="271"/>
      <c r="AH75" s="271"/>
      <c r="AI75" s="271"/>
      <c r="AJ75" s="271"/>
      <c r="AK75" s="271"/>
      <c r="AL75" s="271"/>
      <c r="AM75" s="271"/>
      <c r="AN75" s="271"/>
      <c r="AO75" s="271"/>
      <c r="AP75" s="271"/>
      <c r="AQ75" s="271"/>
      <c r="AR75" s="271"/>
      <c r="AS75" s="271"/>
      <c r="AT75" s="271"/>
      <c r="AU75" s="271"/>
      <c r="AV75" s="271"/>
      <c r="AW75" s="271"/>
      <c r="AX75" s="271"/>
      <c r="AY75" s="271"/>
      <c r="AZ75" s="271"/>
      <c r="BA75" s="271"/>
      <c r="BB75" s="271"/>
      <c r="BC75" s="271"/>
      <c r="BD75" s="271"/>
      <c r="BE75" s="271"/>
      <c r="BF75" s="271"/>
      <c r="BG75" s="271"/>
      <c r="BH75" s="271"/>
      <c r="BI75" s="271"/>
      <c r="BJ75" s="271"/>
      <c r="BK75" s="271"/>
      <c r="BL75" s="271"/>
      <c r="BM75" s="271"/>
      <c r="BN75" s="271"/>
      <c r="BO75" s="271"/>
      <c r="BP75" s="271"/>
      <c r="BQ75" s="271"/>
      <c r="BR75" s="271"/>
      <c r="BS75" s="272"/>
      <c r="BT75" s="326"/>
      <c r="BU75" s="327"/>
      <c r="BV75" s="327"/>
      <c r="BW75" s="327"/>
      <c r="BX75" s="327"/>
      <c r="BY75" s="327"/>
      <c r="BZ75" s="327"/>
      <c r="CA75" s="327"/>
      <c r="CB75" s="327"/>
      <c r="CC75" s="327"/>
      <c r="CD75" s="327"/>
      <c r="CE75" s="327"/>
      <c r="CF75" s="327"/>
      <c r="CG75" s="328"/>
      <c r="CH75" s="353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</row>
    <row r="76" spans="1:183" s="4" customFormat="1">
      <c r="A76" s="142">
        <v>1</v>
      </c>
      <c r="B76" s="236" t="s">
        <v>38</v>
      </c>
      <c r="C76" s="190" t="s">
        <v>17</v>
      </c>
      <c r="D76" s="186">
        <f t="shared" ref="D76:D85" si="33">SUM(F76:K76)</f>
        <v>150</v>
      </c>
      <c r="E76" s="56">
        <f t="shared" ref="E76:E86" si="34">SUM(F76:J76)</f>
        <v>58</v>
      </c>
      <c r="F76" s="137">
        <f t="shared" ref="F76:F84" si="35">SUM(L76:L76,R76:R76,X76:X76,AD76:AD76,AJ76:AJ76,AP76:AP76,AV76:AV76,BB76:BB76,BH76:BH76,BN76:BN76)</f>
        <v>20</v>
      </c>
      <c r="G76" s="114">
        <f t="shared" ref="G76:G86" si="36">SUM(M76:M76,S76:S76,Y76:Y76,AE76:AE76,AK76:AK76,AQ76:AQ76,AW76:AW76,BC76:BC76,BI76:BI76,BO76:BO76)</f>
        <v>0</v>
      </c>
      <c r="H76" s="114">
        <f>SUM(N76:N76,T76:T76,Z76:Z76,AF76:AF76,AL76:AL76,AR76:AR76,AX76:AX76,BD76:BD76,BJ76:BJ76,BP76:BP76)</f>
        <v>30</v>
      </c>
      <c r="I76" s="114">
        <f t="shared" ref="I76:I86" si="37">SUM(O76:O76,U76:U76,AA76:AA76,AG76:AG76,AM76:AM76,AS76:AS76,AY76:AY76,BE76:BE76,BK76:BK76,BQ76:BQ76)</f>
        <v>6</v>
      </c>
      <c r="J76" s="114">
        <f t="shared" ref="J76:J86" si="38">SUM(P76:P76,V76:V76,AB76:AB76,AH76:AH76,AN76:AN76,AT76:AT76,AZ76:AZ76,BF76:BF76,BL76:BL76,BR76:BR76)</f>
        <v>2</v>
      </c>
      <c r="K76" s="145">
        <f t="shared" ref="K76:K86" si="39">SUM(Q76:Q76,W76:W76,AC76:AC76,AI76:AI76,AO76:AO76,AU76:AU76,BA76:BA76,BG76:BG76,BM76:BM76,BS76:BS76)</f>
        <v>92</v>
      </c>
      <c r="L76" s="101"/>
      <c r="M76" s="57"/>
      <c r="N76" s="57"/>
      <c r="O76" s="57"/>
      <c r="P76" s="57"/>
      <c r="Q76" s="58"/>
      <c r="R76" s="59"/>
      <c r="S76" s="15"/>
      <c r="T76" s="15"/>
      <c r="U76" s="15"/>
      <c r="V76" s="15"/>
      <c r="W76" s="108"/>
      <c r="X76" s="101"/>
      <c r="Y76" s="57"/>
      <c r="Z76" s="57"/>
      <c r="AA76" s="57"/>
      <c r="AB76" s="57"/>
      <c r="AC76" s="58"/>
      <c r="AD76" s="59"/>
      <c r="AE76" s="15"/>
      <c r="AF76" s="15"/>
      <c r="AG76" s="15"/>
      <c r="AH76" s="15"/>
      <c r="AI76" s="108"/>
      <c r="AJ76" s="101"/>
      <c r="AK76" s="57"/>
      <c r="AL76" s="57"/>
      <c r="AM76" s="57"/>
      <c r="AN76" s="57"/>
      <c r="AO76" s="58"/>
      <c r="AP76" s="59"/>
      <c r="AQ76" s="15"/>
      <c r="AR76" s="15"/>
      <c r="AS76" s="15"/>
      <c r="AT76" s="15"/>
      <c r="AU76" s="108"/>
      <c r="AV76" s="101">
        <v>20</v>
      </c>
      <c r="AW76" s="57"/>
      <c r="AX76" s="57">
        <v>30</v>
      </c>
      <c r="AY76" s="57">
        <v>6</v>
      </c>
      <c r="AZ76" s="57">
        <v>2</v>
      </c>
      <c r="BA76" s="58">
        <v>92</v>
      </c>
      <c r="BB76" s="59"/>
      <c r="BC76" s="15"/>
      <c r="BD76" s="15"/>
      <c r="BE76" s="15"/>
      <c r="BF76" s="15"/>
      <c r="BG76" s="108"/>
      <c r="BH76" s="101"/>
      <c r="BI76" s="57"/>
      <c r="BJ76" s="57"/>
      <c r="BK76" s="57"/>
      <c r="BL76" s="57"/>
      <c r="BM76" s="58"/>
      <c r="BN76" s="59"/>
      <c r="BO76" s="15"/>
      <c r="BP76" s="15"/>
      <c r="BQ76" s="15"/>
      <c r="BR76" s="15"/>
      <c r="BS76" s="108"/>
      <c r="BT76" s="149"/>
      <c r="BU76" s="60"/>
      <c r="BV76" s="60"/>
      <c r="BW76" s="60"/>
      <c r="BX76" s="60"/>
      <c r="BY76" s="60"/>
      <c r="BZ76" s="60">
        <v>6</v>
      </c>
      <c r="CA76" s="60"/>
      <c r="CB76" s="60"/>
      <c r="CC76" s="150"/>
      <c r="CD76" s="234">
        <v>6</v>
      </c>
      <c r="CE76" s="59">
        <f>ROUND(E76/25,1)</f>
        <v>2.2999999999999998</v>
      </c>
      <c r="CF76" s="15">
        <v>4</v>
      </c>
      <c r="CG76" s="16">
        <v>6</v>
      </c>
      <c r="CH76" s="367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</row>
    <row r="77" spans="1:183" ht="18.600000000000001" customHeight="1">
      <c r="A77" s="143">
        <v>2</v>
      </c>
      <c r="B77" s="229" t="s">
        <v>39</v>
      </c>
      <c r="C77" s="191" t="s">
        <v>17</v>
      </c>
      <c r="D77" s="187">
        <f t="shared" si="33"/>
        <v>125</v>
      </c>
      <c r="E77" s="38">
        <f t="shared" si="34"/>
        <v>73</v>
      </c>
      <c r="F77" s="138">
        <f t="shared" si="35"/>
        <v>20</v>
      </c>
      <c r="G77" s="99">
        <f t="shared" si="36"/>
        <v>0</v>
      </c>
      <c r="H77" s="99">
        <f t="shared" ref="H77:H87" si="40">SUM(N77:N77,T77:T77,Z77:Z77,AF77:AF77,AL77:AL77,AR77:AR77,AX77:AX77,BD77:BD77,BJ77:BJ77,BP77:BP77)</f>
        <v>45</v>
      </c>
      <c r="I77" s="99">
        <f t="shared" si="37"/>
        <v>6</v>
      </c>
      <c r="J77" s="99">
        <f t="shared" si="38"/>
        <v>2</v>
      </c>
      <c r="K77" s="146">
        <f t="shared" si="39"/>
        <v>52</v>
      </c>
      <c r="L77" s="102"/>
      <c r="M77" s="40"/>
      <c r="N77" s="40"/>
      <c r="O77" s="40"/>
      <c r="P77" s="40"/>
      <c r="Q77" s="41"/>
      <c r="R77" s="42"/>
      <c r="S77" s="12"/>
      <c r="T77" s="12"/>
      <c r="U77" s="12"/>
      <c r="V77" s="12"/>
      <c r="W77" s="103"/>
      <c r="X77" s="102"/>
      <c r="Y77" s="40"/>
      <c r="Z77" s="40"/>
      <c r="AA77" s="40"/>
      <c r="AB77" s="40"/>
      <c r="AC77" s="41"/>
      <c r="AD77" s="42"/>
      <c r="AE77" s="12"/>
      <c r="AF77" s="12"/>
      <c r="AG77" s="12"/>
      <c r="AH77" s="12"/>
      <c r="AI77" s="103"/>
      <c r="AJ77" s="102"/>
      <c r="AK77" s="40"/>
      <c r="AL77" s="40"/>
      <c r="AM77" s="40"/>
      <c r="AN77" s="40"/>
      <c r="AO77" s="41"/>
      <c r="AP77" s="42"/>
      <c r="AQ77" s="12"/>
      <c r="AR77" s="12"/>
      <c r="AS77" s="12"/>
      <c r="AT77" s="12"/>
      <c r="AU77" s="103"/>
      <c r="AV77" s="102">
        <v>20</v>
      </c>
      <c r="AW77" s="40"/>
      <c r="AX77" s="40">
        <v>45</v>
      </c>
      <c r="AY77" s="40">
        <v>6</v>
      </c>
      <c r="AZ77" s="40">
        <v>2</v>
      </c>
      <c r="BA77" s="41">
        <v>52</v>
      </c>
      <c r="BB77" s="42"/>
      <c r="BC77" s="12"/>
      <c r="BD77" s="12"/>
      <c r="BE77" s="12"/>
      <c r="BF77" s="12"/>
      <c r="BG77" s="103"/>
      <c r="BH77" s="102"/>
      <c r="BI77" s="40"/>
      <c r="BJ77" s="40"/>
      <c r="BK77" s="40"/>
      <c r="BL77" s="40"/>
      <c r="BM77" s="41"/>
      <c r="BN77" s="42"/>
      <c r="BO77" s="12"/>
      <c r="BP77" s="12"/>
      <c r="BQ77" s="12"/>
      <c r="BR77" s="12"/>
      <c r="BS77" s="103"/>
      <c r="BT77" s="134"/>
      <c r="BU77" s="47"/>
      <c r="BV77" s="47"/>
      <c r="BW77" s="47"/>
      <c r="BX77" s="47"/>
      <c r="BY77" s="47"/>
      <c r="BZ77" s="47">
        <v>5</v>
      </c>
      <c r="CA77" s="47"/>
      <c r="CB77" s="47"/>
      <c r="CC77" s="151"/>
      <c r="CD77" s="227">
        <v>5</v>
      </c>
      <c r="CE77" s="42">
        <f t="shared" ref="CE77:CE86" si="41">ROUND(E77/25,1)</f>
        <v>2.9</v>
      </c>
      <c r="CF77" s="12">
        <v>4</v>
      </c>
      <c r="CG77" s="14">
        <v>5</v>
      </c>
      <c r="CH77" s="368"/>
      <c r="CI77"/>
    </row>
    <row r="78" spans="1:183">
      <c r="A78" s="143">
        <v>3</v>
      </c>
      <c r="B78" s="231" t="s">
        <v>40</v>
      </c>
      <c r="C78" s="191" t="s">
        <v>17</v>
      </c>
      <c r="D78" s="187">
        <f t="shared" si="33"/>
        <v>100</v>
      </c>
      <c r="E78" s="38">
        <f t="shared" si="34"/>
        <v>58</v>
      </c>
      <c r="F78" s="138">
        <f t="shared" si="35"/>
        <v>20</v>
      </c>
      <c r="G78" s="99">
        <f t="shared" si="36"/>
        <v>0</v>
      </c>
      <c r="H78" s="99">
        <f t="shared" si="40"/>
        <v>30</v>
      </c>
      <c r="I78" s="99">
        <f t="shared" si="37"/>
        <v>6</v>
      </c>
      <c r="J78" s="99">
        <f t="shared" si="38"/>
        <v>2</v>
      </c>
      <c r="K78" s="146">
        <f t="shared" si="39"/>
        <v>42</v>
      </c>
      <c r="L78" s="102"/>
      <c r="M78" s="40"/>
      <c r="N78" s="40"/>
      <c r="O78" s="40"/>
      <c r="P78" s="40"/>
      <c r="Q78" s="41"/>
      <c r="R78" s="42"/>
      <c r="S78" s="12"/>
      <c r="T78" s="12"/>
      <c r="U78" s="12"/>
      <c r="V78" s="12"/>
      <c r="W78" s="103"/>
      <c r="X78" s="102"/>
      <c r="Y78" s="40"/>
      <c r="Z78" s="40"/>
      <c r="AA78" s="40"/>
      <c r="AB78" s="40"/>
      <c r="AC78" s="41"/>
      <c r="AD78" s="42"/>
      <c r="AE78" s="12"/>
      <c r="AF78" s="12"/>
      <c r="AG78" s="12"/>
      <c r="AH78" s="12"/>
      <c r="AI78" s="103"/>
      <c r="AJ78" s="102"/>
      <c r="AK78" s="40"/>
      <c r="AL78" s="40"/>
      <c r="AM78" s="40"/>
      <c r="AN78" s="40"/>
      <c r="AO78" s="41"/>
      <c r="AP78" s="42"/>
      <c r="AQ78" s="12"/>
      <c r="AR78" s="12"/>
      <c r="AS78" s="12"/>
      <c r="AT78" s="12"/>
      <c r="AU78" s="103"/>
      <c r="AV78" s="102">
        <v>20</v>
      </c>
      <c r="AW78" s="40"/>
      <c r="AX78" s="40">
        <v>30</v>
      </c>
      <c r="AY78" s="40">
        <v>6</v>
      </c>
      <c r="AZ78" s="40">
        <v>2</v>
      </c>
      <c r="BA78" s="41">
        <v>42</v>
      </c>
      <c r="BB78" s="42"/>
      <c r="BC78" s="12"/>
      <c r="BD78" s="12"/>
      <c r="BE78" s="12"/>
      <c r="BF78" s="12"/>
      <c r="BG78" s="103"/>
      <c r="BH78" s="102"/>
      <c r="BI78" s="40"/>
      <c r="BJ78" s="40"/>
      <c r="BK78" s="40"/>
      <c r="BL78" s="40"/>
      <c r="BM78" s="41"/>
      <c r="BN78" s="42"/>
      <c r="BO78" s="12"/>
      <c r="BP78" s="12"/>
      <c r="BQ78" s="12"/>
      <c r="BR78" s="12"/>
      <c r="BS78" s="103"/>
      <c r="BT78" s="134"/>
      <c r="BU78" s="47"/>
      <c r="BV78" s="47"/>
      <c r="BW78" s="47"/>
      <c r="BX78" s="47"/>
      <c r="BY78" s="47"/>
      <c r="BZ78" s="47">
        <v>4</v>
      </c>
      <c r="CA78" s="47"/>
      <c r="CB78" s="47"/>
      <c r="CC78" s="151"/>
      <c r="CD78" s="227">
        <v>4</v>
      </c>
      <c r="CE78" s="42">
        <f t="shared" si="41"/>
        <v>2.2999999999999998</v>
      </c>
      <c r="CF78" s="12">
        <v>3</v>
      </c>
      <c r="CG78" s="14">
        <v>4</v>
      </c>
      <c r="CH78" s="368"/>
      <c r="CI78"/>
    </row>
    <row r="79" spans="1:183" ht="16.8" customHeight="1">
      <c r="A79" s="143">
        <v>4</v>
      </c>
      <c r="B79" s="230" t="s">
        <v>41</v>
      </c>
      <c r="C79" s="191" t="s">
        <v>17</v>
      </c>
      <c r="D79" s="187">
        <f t="shared" si="33"/>
        <v>75</v>
      </c>
      <c r="E79" s="38">
        <f t="shared" si="34"/>
        <v>58</v>
      </c>
      <c r="F79" s="138">
        <f t="shared" si="35"/>
        <v>20</v>
      </c>
      <c r="G79" s="99">
        <f t="shared" si="36"/>
        <v>0</v>
      </c>
      <c r="H79" s="99">
        <f t="shared" si="40"/>
        <v>30</v>
      </c>
      <c r="I79" s="99">
        <f t="shared" si="37"/>
        <v>6</v>
      </c>
      <c r="J79" s="99">
        <f t="shared" si="38"/>
        <v>2</v>
      </c>
      <c r="K79" s="146">
        <f t="shared" si="39"/>
        <v>17</v>
      </c>
      <c r="L79" s="102"/>
      <c r="M79" s="40"/>
      <c r="N79" s="40"/>
      <c r="O79" s="40"/>
      <c r="P79" s="40"/>
      <c r="Q79" s="41"/>
      <c r="R79" s="42"/>
      <c r="S79" s="12"/>
      <c r="T79" s="12"/>
      <c r="U79" s="12"/>
      <c r="V79" s="12"/>
      <c r="W79" s="103"/>
      <c r="X79" s="102"/>
      <c r="Y79" s="40"/>
      <c r="Z79" s="40"/>
      <c r="AA79" s="40"/>
      <c r="AB79" s="40"/>
      <c r="AC79" s="41"/>
      <c r="AD79" s="42"/>
      <c r="AE79" s="12"/>
      <c r="AF79" s="12"/>
      <c r="AG79" s="12"/>
      <c r="AH79" s="12"/>
      <c r="AI79" s="103"/>
      <c r="AJ79" s="102"/>
      <c r="AK79" s="40"/>
      <c r="AL79" s="40"/>
      <c r="AM79" s="40"/>
      <c r="AN79" s="40"/>
      <c r="AO79" s="41"/>
      <c r="AP79" s="42"/>
      <c r="AQ79" s="12"/>
      <c r="AR79" s="12"/>
      <c r="AS79" s="12"/>
      <c r="AT79" s="12"/>
      <c r="AU79" s="103"/>
      <c r="AV79" s="102"/>
      <c r="AW79" s="40"/>
      <c r="AX79" s="40"/>
      <c r="AY79" s="40"/>
      <c r="AZ79" s="40"/>
      <c r="BA79" s="41"/>
      <c r="BB79" s="42">
        <v>20</v>
      </c>
      <c r="BC79" s="12"/>
      <c r="BD79" s="12">
        <v>30</v>
      </c>
      <c r="BE79" s="12">
        <v>6</v>
      </c>
      <c r="BF79" s="12">
        <v>2</v>
      </c>
      <c r="BG79" s="103">
        <v>17</v>
      </c>
      <c r="BH79" s="102"/>
      <c r="BI79" s="40"/>
      <c r="BJ79" s="40"/>
      <c r="BK79" s="40"/>
      <c r="BL79" s="40"/>
      <c r="BM79" s="41"/>
      <c r="BN79" s="42"/>
      <c r="BO79" s="12"/>
      <c r="BP79" s="12"/>
      <c r="BQ79" s="12"/>
      <c r="BR79" s="12"/>
      <c r="BS79" s="103"/>
      <c r="BT79" s="134"/>
      <c r="BU79" s="47"/>
      <c r="BV79" s="47"/>
      <c r="BW79" s="47"/>
      <c r="BX79" s="47"/>
      <c r="BY79" s="47"/>
      <c r="BZ79" s="47"/>
      <c r="CA79" s="47">
        <v>3</v>
      </c>
      <c r="CB79" s="47"/>
      <c r="CC79" s="151"/>
      <c r="CD79" s="227">
        <v>3</v>
      </c>
      <c r="CE79" s="42">
        <f t="shared" si="41"/>
        <v>2.2999999999999998</v>
      </c>
      <c r="CF79" s="12">
        <v>2</v>
      </c>
      <c r="CG79" s="14">
        <v>3</v>
      </c>
      <c r="CH79" s="369"/>
      <c r="CI79"/>
    </row>
    <row r="80" spans="1:183" s="199" customFormat="1">
      <c r="A80" s="143">
        <v>5</v>
      </c>
      <c r="B80" s="237" t="s">
        <v>42</v>
      </c>
      <c r="C80" s="191" t="s">
        <v>17</v>
      </c>
      <c r="D80" s="187">
        <f t="shared" si="33"/>
        <v>75</v>
      </c>
      <c r="E80" s="38">
        <f t="shared" si="34"/>
        <v>40</v>
      </c>
      <c r="F80" s="138">
        <f t="shared" si="35"/>
        <v>10</v>
      </c>
      <c r="G80" s="99">
        <f t="shared" si="36"/>
        <v>0</v>
      </c>
      <c r="H80" s="99">
        <f t="shared" si="40"/>
        <v>22</v>
      </c>
      <c r="I80" s="99">
        <f t="shared" si="37"/>
        <v>6</v>
      </c>
      <c r="J80" s="99">
        <f t="shared" si="38"/>
        <v>2</v>
      </c>
      <c r="K80" s="146">
        <f t="shared" si="39"/>
        <v>35</v>
      </c>
      <c r="L80" s="102"/>
      <c r="M80" s="40"/>
      <c r="N80" s="40"/>
      <c r="O80" s="40"/>
      <c r="P80" s="40"/>
      <c r="Q80" s="41"/>
      <c r="R80" s="42"/>
      <c r="S80" s="12"/>
      <c r="T80" s="12"/>
      <c r="U80" s="12"/>
      <c r="V80" s="12"/>
      <c r="W80" s="103"/>
      <c r="X80" s="102"/>
      <c r="Y80" s="40"/>
      <c r="Z80" s="40"/>
      <c r="AA80" s="40"/>
      <c r="AB80" s="40"/>
      <c r="AC80" s="41"/>
      <c r="AD80" s="42"/>
      <c r="AE80" s="12"/>
      <c r="AF80" s="12"/>
      <c r="AG80" s="12"/>
      <c r="AH80" s="12"/>
      <c r="AI80" s="103"/>
      <c r="AJ80" s="102"/>
      <c r="AK80" s="40"/>
      <c r="AL80" s="40"/>
      <c r="AM80" s="40"/>
      <c r="AN80" s="40"/>
      <c r="AO80" s="41"/>
      <c r="AP80" s="42"/>
      <c r="AQ80" s="12"/>
      <c r="AR80" s="12"/>
      <c r="AS80" s="12"/>
      <c r="AT80" s="12"/>
      <c r="AU80" s="103"/>
      <c r="AV80" s="102"/>
      <c r="AW80" s="40"/>
      <c r="AX80" s="40"/>
      <c r="AY80" s="40"/>
      <c r="AZ80" s="40"/>
      <c r="BA80" s="41"/>
      <c r="BB80" s="42">
        <v>10</v>
      </c>
      <c r="BC80" s="12"/>
      <c r="BD80" s="12">
        <v>22</v>
      </c>
      <c r="BE80" s="12">
        <v>6</v>
      </c>
      <c r="BF80" s="12">
        <v>2</v>
      </c>
      <c r="BG80" s="103">
        <v>35</v>
      </c>
      <c r="BH80" s="102"/>
      <c r="BI80" s="40"/>
      <c r="BJ80" s="40"/>
      <c r="BK80" s="40"/>
      <c r="BL80" s="40"/>
      <c r="BM80" s="41"/>
      <c r="BN80" s="42"/>
      <c r="BO80" s="12"/>
      <c r="BP80" s="12"/>
      <c r="BQ80" s="12"/>
      <c r="BR80" s="12"/>
      <c r="BS80" s="103"/>
      <c r="BT80" s="134"/>
      <c r="BU80" s="47"/>
      <c r="BV80" s="47"/>
      <c r="BW80" s="47"/>
      <c r="BX80" s="47"/>
      <c r="BY80" s="47"/>
      <c r="BZ80" s="47"/>
      <c r="CA80" s="47">
        <v>3</v>
      </c>
      <c r="CB80" s="47"/>
      <c r="CC80" s="151"/>
      <c r="CD80" s="227">
        <v>3</v>
      </c>
      <c r="CE80" s="42">
        <f t="shared" si="41"/>
        <v>1.6</v>
      </c>
      <c r="CF80" s="12">
        <v>3</v>
      </c>
      <c r="CG80" s="14">
        <v>3</v>
      </c>
      <c r="CH80" s="369"/>
    </row>
    <row r="81" spans="1:88" s="199" customFormat="1">
      <c r="A81" s="143">
        <v>6</v>
      </c>
      <c r="B81" s="195" t="s">
        <v>43</v>
      </c>
      <c r="C81" s="191" t="s">
        <v>17</v>
      </c>
      <c r="D81" s="187">
        <f t="shared" si="33"/>
        <v>75</v>
      </c>
      <c r="E81" s="38">
        <f t="shared" si="34"/>
        <v>40</v>
      </c>
      <c r="F81" s="138">
        <f t="shared" si="35"/>
        <v>10</v>
      </c>
      <c r="G81" s="99">
        <f t="shared" si="36"/>
        <v>0</v>
      </c>
      <c r="H81" s="99">
        <f t="shared" si="40"/>
        <v>22</v>
      </c>
      <c r="I81" s="99">
        <f t="shared" si="37"/>
        <v>6</v>
      </c>
      <c r="J81" s="99">
        <f t="shared" si="38"/>
        <v>2</v>
      </c>
      <c r="K81" s="146">
        <f t="shared" si="39"/>
        <v>35</v>
      </c>
      <c r="L81" s="102"/>
      <c r="M81" s="40"/>
      <c r="N81" s="40"/>
      <c r="O81" s="40"/>
      <c r="P81" s="40"/>
      <c r="Q81" s="41"/>
      <c r="R81" s="42"/>
      <c r="S81" s="12"/>
      <c r="T81" s="12"/>
      <c r="U81" s="12"/>
      <c r="V81" s="12"/>
      <c r="W81" s="103"/>
      <c r="X81" s="102"/>
      <c r="Y81" s="40"/>
      <c r="Z81" s="40"/>
      <c r="AA81" s="40"/>
      <c r="AB81" s="40"/>
      <c r="AC81" s="41"/>
      <c r="AD81" s="42"/>
      <c r="AE81" s="12"/>
      <c r="AF81" s="12"/>
      <c r="AG81" s="12"/>
      <c r="AH81" s="12"/>
      <c r="AI81" s="103"/>
      <c r="AJ81" s="102"/>
      <c r="AK81" s="40"/>
      <c r="AL81" s="40"/>
      <c r="AM81" s="40"/>
      <c r="AN81" s="40"/>
      <c r="AO81" s="41"/>
      <c r="AP81" s="42"/>
      <c r="AQ81" s="12"/>
      <c r="AR81" s="12"/>
      <c r="AS81" s="12"/>
      <c r="AT81" s="12"/>
      <c r="AU81" s="103"/>
      <c r="AV81" s="102"/>
      <c r="AW81" s="40"/>
      <c r="AX81" s="40"/>
      <c r="AY81" s="40"/>
      <c r="AZ81" s="40"/>
      <c r="BA81" s="41"/>
      <c r="BB81" s="42">
        <v>10</v>
      </c>
      <c r="BC81" s="12"/>
      <c r="BD81" s="12">
        <v>22</v>
      </c>
      <c r="BE81" s="12">
        <v>6</v>
      </c>
      <c r="BF81" s="12">
        <v>2</v>
      </c>
      <c r="BG81" s="103">
        <v>35</v>
      </c>
      <c r="BH81" s="102"/>
      <c r="BI81" s="40"/>
      <c r="BJ81" s="40"/>
      <c r="BK81" s="40"/>
      <c r="BL81" s="40"/>
      <c r="BM81" s="41"/>
      <c r="BN81" s="42"/>
      <c r="BO81" s="12"/>
      <c r="BP81" s="12"/>
      <c r="BQ81" s="12"/>
      <c r="BR81" s="12"/>
      <c r="BS81" s="103"/>
      <c r="BT81" s="134"/>
      <c r="BU81" s="47"/>
      <c r="BV81" s="47"/>
      <c r="BW81" s="47"/>
      <c r="BX81" s="47"/>
      <c r="BY81" s="47"/>
      <c r="BZ81" s="47"/>
      <c r="CA81" s="47">
        <v>3</v>
      </c>
      <c r="CB81" s="47"/>
      <c r="CC81" s="151"/>
      <c r="CD81" s="227">
        <v>3</v>
      </c>
      <c r="CE81" s="42">
        <f t="shared" si="41"/>
        <v>1.6</v>
      </c>
      <c r="CF81" s="12">
        <v>3</v>
      </c>
      <c r="CG81" s="14">
        <v>3</v>
      </c>
      <c r="CH81" s="369"/>
    </row>
    <row r="82" spans="1:88">
      <c r="A82" s="143">
        <v>7</v>
      </c>
      <c r="B82" s="238" t="s">
        <v>44</v>
      </c>
      <c r="C82" s="191" t="s">
        <v>17</v>
      </c>
      <c r="D82" s="187">
        <f t="shared" si="33"/>
        <v>150</v>
      </c>
      <c r="E82" s="38">
        <f t="shared" si="34"/>
        <v>73</v>
      </c>
      <c r="F82" s="138">
        <f t="shared" si="35"/>
        <v>20</v>
      </c>
      <c r="G82" s="99">
        <f t="shared" si="36"/>
        <v>0</v>
      </c>
      <c r="H82" s="99">
        <f t="shared" si="40"/>
        <v>45</v>
      </c>
      <c r="I82" s="99">
        <f t="shared" si="37"/>
        <v>6</v>
      </c>
      <c r="J82" s="99">
        <f t="shared" si="38"/>
        <v>2</v>
      </c>
      <c r="K82" s="146">
        <f t="shared" si="39"/>
        <v>77</v>
      </c>
      <c r="L82" s="102"/>
      <c r="M82" s="40"/>
      <c r="N82" s="40"/>
      <c r="O82" s="40"/>
      <c r="P82" s="40"/>
      <c r="Q82" s="41"/>
      <c r="R82" s="42"/>
      <c r="S82" s="12"/>
      <c r="T82" s="12"/>
      <c r="U82" s="12"/>
      <c r="V82" s="12"/>
      <c r="W82" s="103"/>
      <c r="X82" s="102"/>
      <c r="Y82" s="40"/>
      <c r="Z82" s="40"/>
      <c r="AA82" s="40"/>
      <c r="AB82" s="40"/>
      <c r="AC82" s="41"/>
      <c r="AD82" s="42"/>
      <c r="AE82" s="12"/>
      <c r="AF82" s="12"/>
      <c r="AG82" s="12"/>
      <c r="AH82" s="12"/>
      <c r="AI82" s="103"/>
      <c r="AJ82" s="102"/>
      <c r="AK82" s="40"/>
      <c r="AL82" s="40"/>
      <c r="AM82" s="40"/>
      <c r="AN82" s="40"/>
      <c r="AO82" s="41"/>
      <c r="AP82" s="42"/>
      <c r="AQ82" s="12"/>
      <c r="AR82" s="12"/>
      <c r="AS82" s="12"/>
      <c r="AT82" s="12"/>
      <c r="AU82" s="103"/>
      <c r="AV82" s="102"/>
      <c r="AW82" s="40"/>
      <c r="AX82" s="40"/>
      <c r="AY82" s="40"/>
      <c r="AZ82" s="40"/>
      <c r="BA82" s="41"/>
      <c r="BB82" s="42"/>
      <c r="BC82" s="12"/>
      <c r="BD82" s="12"/>
      <c r="BE82" s="12"/>
      <c r="BF82" s="12"/>
      <c r="BG82" s="103"/>
      <c r="BH82" s="102">
        <v>20</v>
      </c>
      <c r="BI82" s="40"/>
      <c r="BJ82" s="40">
        <v>45</v>
      </c>
      <c r="BK82" s="40">
        <v>6</v>
      </c>
      <c r="BL82" s="40">
        <v>2</v>
      </c>
      <c r="BM82" s="41">
        <v>77</v>
      </c>
      <c r="BN82" s="42"/>
      <c r="BO82" s="12"/>
      <c r="BP82" s="12"/>
      <c r="BQ82" s="12"/>
      <c r="BR82" s="12"/>
      <c r="BS82" s="103"/>
      <c r="BT82" s="134"/>
      <c r="BU82" s="47"/>
      <c r="BV82" s="47"/>
      <c r="BW82" s="47"/>
      <c r="BX82" s="47"/>
      <c r="BY82" s="47"/>
      <c r="BZ82" s="47"/>
      <c r="CA82" s="47"/>
      <c r="CB82" s="47">
        <v>6</v>
      </c>
      <c r="CC82" s="151"/>
      <c r="CD82" s="227">
        <v>6</v>
      </c>
      <c r="CE82" s="42">
        <f t="shared" si="41"/>
        <v>2.9</v>
      </c>
      <c r="CF82" s="12">
        <v>5</v>
      </c>
      <c r="CG82" s="14">
        <v>6</v>
      </c>
      <c r="CH82" s="368"/>
      <c r="CI82"/>
    </row>
    <row r="83" spans="1:88" ht="16.8" customHeight="1">
      <c r="A83" s="143">
        <v>8</v>
      </c>
      <c r="B83" s="237" t="s">
        <v>45</v>
      </c>
      <c r="C83" s="191" t="s">
        <v>17</v>
      </c>
      <c r="D83" s="187">
        <f t="shared" si="33"/>
        <v>125</v>
      </c>
      <c r="E83" s="38">
        <f t="shared" si="34"/>
        <v>58</v>
      </c>
      <c r="F83" s="138">
        <f t="shared" si="35"/>
        <v>20</v>
      </c>
      <c r="G83" s="99">
        <f t="shared" si="36"/>
        <v>0</v>
      </c>
      <c r="H83" s="99">
        <f t="shared" si="40"/>
        <v>30</v>
      </c>
      <c r="I83" s="99">
        <f t="shared" si="37"/>
        <v>6</v>
      </c>
      <c r="J83" s="99">
        <f t="shared" si="38"/>
        <v>2</v>
      </c>
      <c r="K83" s="146">
        <f t="shared" si="39"/>
        <v>67</v>
      </c>
      <c r="L83" s="102"/>
      <c r="M83" s="40"/>
      <c r="N83" s="40"/>
      <c r="O83" s="40"/>
      <c r="P83" s="40"/>
      <c r="Q83" s="41"/>
      <c r="R83" s="42"/>
      <c r="S83" s="12"/>
      <c r="T83" s="12"/>
      <c r="U83" s="12"/>
      <c r="V83" s="12"/>
      <c r="W83" s="103"/>
      <c r="X83" s="102"/>
      <c r="Y83" s="40"/>
      <c r="Z83" s="40"/>
      <c r="AA83" s="40"/>
      <c r="AB83" s="40"/>
      <c r="AC83" s="41"/>
      <c r="AD83" s="42"/>
      <c r="AE83" s="12"/>
      <c r="AF83" s="12"/>
      <c r="AG83" s="12"/>
      <c r="AH83" s="12"/>
      <c r="AI83" s="103"/>
      <c r="AJ83" s="102"/>
      <c r="AK83" s="40"/>
      <c r="AL83" s="40"/>
      <c r="AM83" s="40"/>
      <c r="AN83" s="40"/>
      <c r="AO83" s="41"/>
      <c r="AP83" s="42"/>
      <c r="AQ83" s="12"/>
      <c r="AR83" s="12"/>
      <c r="AS83" s="12"/>
      <c r="AT83" s="12"/>
      <c r="AU83" s="103"/>
      <c r="AV83" s="102"/>
      <c r="AW83" s="40"/>
      <c r="AX83" s="40"/>
      <c r="AY83" s="40"/>
      <c r="AZ83" s="40"/>
      <c r="BA83" s="41"/>
      <c r="BB83" s="42"/>
      <c r="BC83" s="12"/>
      <c r="BD83" s="12"/>
      <c r="BE83" s="12"/>
      <c r="BF83" s="12"/>
      <c r="BG83" s="103"/>
      <c r="BH83" s="102">
        <v>20</v>
      </c>
      <c r="BI83" s="40"/>
      <c r="BJ83" s="40">
        <v>30</v>
      </c>
      <c r="BK83" s="40">
        <v>6</v>
      </c>
      <c r="BL83" s="40">
        <v>2</v>
      </c>
      <c r="BM83" s="41">
        <v>67</v>
      </c>
      <c r="BN83" s="42"/>
      <c r="BO83" s="12"/>
      <c r="BP83" s="12"/>
      <c r="BQ83" s="12"/>
      <c r="BR83" s="12"/>
      <c r="BS83" s="103"/>
      <c r="BT83" s="134"/>
      <c r="BU83" s="47"/>
      <c r="BV83" s="47"/>
      <c r="BW83" s="47"/>
      <c r="BX83" s="47"/>
      <c r="BY83" s="47"/>
      <c r="BZ83" s="47"/>
      <c r="CA83" s="47"/>
      <c r="CB83" s="47">
        <v>5</v>
      </c>
      <c r="CC83" s="151"/>
      <c r="CD83" s="227">
        <v>5</v>
      </c>
      <c r="CE83" s="42">
        <f t="shared" si="41"/>
        <v>2.2999999999999998</v>
      </c>
      <c r="CF83" s="12">
        <v>4</v>
      </c>
      <c r="CG83" s="14">
        <v>5</v>
      </c>
      <c r="CH83" s="368"/>
      <c r="CI83"/>
    </row>
    <row r="84" spans="1:88">
      <c r="A84" s="143">
        <v>9</v>
      </c>
      <c r="B84" s="231" t="s">
        <v>31</v>
      </c>
      <c r="C84" s="191" t="s">
        <v>17</v>
      </c>
      <c r="D84" s="187">
        <f t="shared" si="33"/>
        <v>100</v>
      </c>
      <c r="E84" s="38">
        <f t="shared" si="34"/>
        <v>34</v>
      </c>
      <c r="F84" s="138">
        <f t="shared" si="35"/>
        <v>0</v>
      </c>
      <c r="G84" s="99">
        <f t="shared" si="36"/>
        <v>0</v>
      </c>
      <c r="H84" s="99">
        <f t="shared" si="40"/>
        <v>30</v>
      </c>
      <c r="I84" s="99">
        <f t="shared" si="37"/>
        <v>3</v>
      </c>
      <c r="J84" s="99">
        <f t="shared" si="38"/>
        <v>1</v>
      </c>
      <c r="K84" s="146">
        <f t="shared" si="39"/>
        <v>66</v>
      </c>
      <c r="L84" s="102"/>
      <c r="M84" s="40"/>
      <c r="N84" s="40"/>
      <c r="O84" s="40"/>
      <c r="P84" s="40"/>
      <c r="Q84" s="41"/>
      <c r="R84" s="42"/>
      <c r="S84" s="12"/>
      <c r="T84" s="12"/>
      <c r="U84" s="12"/>
      <c r="V84" s="12"/>
      <c r="W84" s="103"/>
      <c r="X84" s="102"/>
      <c r="Y84" s="40"/>
      <c r="Z84" s="40"/>
      <c r="AA84" s="40"/>
      <c r="AB84" s="40"/>
      <c r="AC84" s="41"/>
      <c r="AD84" s="42"/>
      <c r="AE84" s="12"/>
      <c r="AF84" s="12"/>
      <c r="AG84" s="12"/>
      <c r="AH84" s="12"/>
      <c r="AI84" s="103"/>
      <c r="AJ84" s="102"/>
      <c r="AK84" s="40"/>
      <c r="AL84" s="40"/>
      <c r="AM84" s="40"/>
      <c r="AN84" s="40"/>
      <c r="AO84" s="41"/>
      <c r="AP84" s="42"/>
      <c r="AQ84" s="12"/>
      <c r="AR84" s="12"/>
      <c r="AS84" s="12"/>
      <c r="AT84" s="12"/>
      <c r="AU84" s="103"/>
      <c r="AV84" s="102"/>
      <c r="AW84" s="40"/>
      <c r="AX84" s="40"/>
      <c r="AY84" s="40"/>
      <c r="AZ84" s="40"/>
      <c r="BA84" s="41"/>
      <c r="BB84" s="42"/>
      <c r="BC84" s="12"/>
      <c r="BD84" s="12"/>
      <c r="BE84" s="12"/>
      <c r="BF84" s="12"/>
      <c r="BG84" s="103"/>
      <c r="BH84" s="102"/>
      <c r="BI84" s="40"/>
      <c r="BJ84" s="40">
        <v>30</v>
      </c>
      <c r="BK84" s="40">
        <v>3</v>
      </c>
      <c r="BL84" s="40">
        <v>1</v>
      </c>
      <c r="BM84" s="41">
        <v>66</v>
      </c>
      <c r="BN84" s="42"/>
      <c r="BO84" s="12"/>
      <c r="BP84" s="12"/>
      <c r="BQ84" s="12"/>
      <c r="BR84" s="12"/>
      <c r="BS84" s="103"/>
      <c r="BT84" s="134"/>
      <c r="BU84" s="47"/>
      <c r="BV84" s="47"/>
      <c r="BW84" s="47"/>
      <c r="BX84" s="47"/>
      <c r="BY84" s="47"/>
      <c r="BZ84" s="47"/>
      <c r="CA84" s="47"/>
      <c r="CB84" s="47">
        <v>4</v>
      </c>
      <c r="CC84" s="151"/>
      <c r="CD84" s="227">
        <v>4</v>
      </c>
      <c r="CE84" s="42">
        <f t="shared" si="41"/>
        <v>1.4</v>
      </c>
      <c r="CF84" s="12">
        <v>4</v>
      </c>
      <c r="CG84" s="14">
        <v>4</v>
      </c>
      <c r="CH84" s="368"/>
      <c r="CI84"/>
    </row>
    <row r="85" spans="1:88">
      <c r="A85" s="143">
        <v>10</v>
      </c>
      <c r="B85" s="237" t="s">
        <v>46</v>
      </c>
      <c r="C85" s="191" t="s">
        <v>17</v>
      </c>
      <c r="D85" s="187">
        <f t="shared" si="33"/>
        <v>100</v>
      </c>
      <c r="E85" s="38">
        <f t="shared" si="34"/>
        <v>58</v>
      </c>
      <c r="F85" s="138">
        <f>SUM(L85:L85,R85:R85,X85:X85,AD85:AD85,AJ85:AJ85,AP85:AP85,AV85:AV85,BB85:BB85,BH85:BH85,BN85:BN85)</f>
        <v>20</v>
      </c>
      <c r="G85" s="99">
        <f t="shared" si="36"/>
        <v>0</v>
      </c>
      <c r="H85" s="99">
        <f t="shared" si="40"/>
        <v>30</v>
      </c>
      <c r="I85" s="99">
        <f t="shared" si="37"/>
        <v>6</v>
      </c>
      <c r="J85" s="99">
        <f t="shared" si="38"/>
        <v>2</v>
      </c>
      <c r="K85" s="146">
        <f t="shared" si="39"/>
        <v>42</v>
      </c>
      <c r="L85" s="102"/>
      <c r="M85" s="40"/>
      <c r="N85" s="40"/>
      <c r="O85" s="40"/>
      <c r="P85" s="40"/>
      <c r="Q85" s="41"/>
      <c r="R85" s="42"/>
      <c r="S85" s="12"/>
      <c r="T85" s="12"/>
      <c r="U85" s="12"/>
      <c r="V85" s="12"/>
      <c r="W85" s="103"/>
      <c r="X85" s="102"/>
      <c r="Y85" s="40"/>
      <c r="Z85" s="40"/>
      <c r="AA85" s="40"/>
      <c r="AB85" s="40"/>
      <c r="AC85" s="41"/>
      <c r="AD85" s="42"/>
      <c r="AE85" s="12"/>
      <c r="AF85" s="12"/>
      <c r="AG85" s="12"/>
      <c r="AH85" s="12"/>
      <c r="AI85" s="103"/>
      <c r="AJ85" s="102"/>
      <c r="AK85" s="40"/>
      <c r="AL85" s="40"/>
      <c r="AM85" s="40"/>
      <c r="AN85" s="40"/>
      <c r="AO85" s="41"/>
      <c r="AP85" s="42"/>
      <c r="AQ85" s="12"/>
      <c r="AR85" s="12"/>
      <c r="AS85" s="12"/>
      <c r="AT85" s="12"/>
      <c r="AU85" s="103"/>
      <c r="AV85" s="102"/>
      <c r="AW85" s="40"/>
      <c r="AX85" s="40"/>
      <c r="AY85" s="40"/>
      <c r="AZ85" s="40"/>
      <c r="BA85" s="41"/>
      <c r="BB85" s="42"/>
      <c r="BC85" s="12"/>
      <c r="BD85" s="12"/>
      <c r="BE85" s="12"/>
      <c r="BF85" s="12"/>
      <c r="BG85" s="103"/>
      <c r="BH85" s="102"/>
      <c r="BI85" s="40"/>
      <c r="BJ85" s="40"/>
      <c r="BK85" s="40"/>
      <c r="BL85" s="40"/>
      <c r="BM85" s="41"/>
      <c r="BN85" s="42">
        <v>20</v>
      </c>
      <c r="BO85" s="12"/>
      <c r="BP85" s="12">
        <v>30</v>
      </c>
      <c r="BQ85" s="12">
        <v>6</v>
      </c>
      <c r="BR85" s="12">
        <v>2</v>
      </c>
      <c r="BS85" s="103">
        <v>42</v>
      </c>
      <c r="BT85" s="134"/>
      <c r="BU85" s="47"/>
      <c r="BV85" s="47"/>
      <c r="BW85" s="47"/>
      <c r="BX85" s="47"/>
      <c r="BY85" s="47"/>
      <c r="BZ85" s="47"/>
      <c r="CA85" s="47"/>
      <c r="CB85" s="47"/>
      <c r="CC85" s="151">
        <v>4</v>
      </c>
      <c r="CD85" s="227">
        <v>4</v>
      </c>
      <c r="CE85" s="42">
        <f t="shared" si="41"/>
        <v>2.2999999999999998</v>
      </c>
      <c r="CF85" s="12">
        <v>3</v>
      </c>
      <c r="CG85" s="14">
        <v>4</v>
      </c>
      <c r="CH85" s="368"/>
      <c r="CI85"/>
    </row>
    <row r="86" spans="1:88">
      <c r="A86" s="143">
        <v>11</v>
      </c>
      <c r="B86" s="195" t="s">
        <v>47</v>
      </c>
      <c r="C86" s="191" t="s">
        <v>17</v>
      </c>
      <c r="D86" s="187">
        <f>SUM(F86:K86)</f>
        <v>150</v>
      </c>
      <c r="E86" s="38">
        <f t="shared" si="34"/>
        <v>58</v>
      </c>
      <c r="F86" s="138">
        <f>SUM(L86:L86,R86:R86,X86:X86,AD86:AD86,AJ86:AJ86,AP86:AP86,AV86:AV86,BB86:BB86,BH86:BH86,BN86:BN86)</f>
        <v>0</v>
      </c>
      <c r="G86" s="99">
        <f t="shared" si="36"/>
        <v>0</v>
      </c>
      <c r="H86" s="99">
        <f t="shared" si="40"/>
        <v>50</v>
      </c>
      <c r="I86" s="99">
        <f t="shared" si="37"/>
        <v>6</v>
      </c>
      <c r="J86" s="99">
        <f t="shared" si="38"/>
        <v>2</v>
      </c>
      <c r="K86" s="146">
        <f t="shared" si="39"/>
        <v>92</v>
      </c>
      <c r="L86" s="102"/>
      <c r="M86" s="40"/>
      <c r="N86" s="40"/>
      <c r="O86" s="40"/>
      <c r="P86" s="40"/>
      <c r="Q86" s="41"/>
      <c r="R86" s="42"/>
      <c r="S86" s="12"/>
      <c r="T86" s="12"/>
      <c r="U86" s="12"/>
      <c r="V86" s="12"/>
      <c r="W86" s="103"/>
      <c r="X86" s="102"/>
      <c r="Y86" s="40"/>
      <c r="Z86" s="40"/>
      <c r="AA86" s="40"/>
      <c r="AB86" s="40"/>
      <c r="AC86" s="41"/>
      <c r="AD86" s="42"/>
      <c r="AE86" s="12"/>
      <c r="AF86" s="12"/>
      <c r="AG86" s="12"/>
      <c r="AH86" s="12"/>
      <c r="AI86" s="103"/>
      <c r="AJ86" s="102"/>
      <c r="AK86" s="40"/>
      <c r="AL86" s="40"/>
      <c r="AM86" s="40"/>
      <c r="AN86" s="40"/>
      <c r="AO86" s="41"/>
      <c r="AP86" s="42"/>
      <c r="AQ86" s="12"/>
      <c r="AR86" s="12"/>
      <c r="AS86" s="12"/>
      <c r="AT86" s="12"/>
      <c r="AU86" s="103"/>
      <c r="AV86" s="102"/>
      <c r="AW86" s="40"/>
      <c r="AX86" s="40"/>
      <c r="AY86" s="40"/>
      <c r="AZ86" s="40"/>
      <c r="BA86" s="41"/>
      <c r="BB86" s="42"/>
      <c r="BC86" s="12"/>
      <c r="BD86" s="12"/>
      <c r="BE86" s="12"/>
      <c r="BF86" s="12"/>
      <c r="BG86" s="103"/>
      <c r="BH86" s="102"/>
      <c r="BI86" s="40"/>
      <c r="BJ86" s="40"/>
      <c r="BK86" s="40"/>
      <c r="BL86" s="40"/>
      <c r="BM86" s="41"/>
      <c r="BN86" s="42">
        <v>0</v>
      </c>
      <c r="BO86" s="12"/>
      <c r="BP86" s="12">
        <v>50</v>
      </c>
      <c r="BQ86" s="12">
        <v>6</v>
      </c>
      <c r="BR86" s="12">
        <v>2</v>
      </c>
      <c r="BS86" s="103">
        <v>92</v>
      </c>
      <c r="BT86" s="134"/>
      <c r="BU86" s="47"/>
      <c r="BV86" s="47"/>
      <c r="BW86" s="47"/>
      <c r="BX86" s="47"/>
      <c r="BY86" s="47"/>
      <c r="BZ86" s="47"/>
      <c r="CA86" s="47"/>
      <c r="CB86" s="47"/>
      <c r="CC86" s="151">
        <v>6</v>
      </c>
      <c r="CD86" s="227">
        <v>6</v>
      </c>
      <c r="CE86" s="42">
        <f t="shared" si="41"/>
        <v>2.2999999999999998</v>
      </c>
      <c r="CF86" s="12">
        <v>5</v>
      </c>
      <c r="CG86" s="14">
        <v>6</v>
      </c>
      <c r="CH86" s="368"/>
      <c r="CI86"/>
    </row>
    <row r="87" spans="1:88" ht="16.2" thickBot="1">
      <c r="A87" s="156">
        <v>12</v>
      </c>
      <c r="B87" s="239" t="s">
        <v>30</v>
      </c>
      <c r="C87" s="192" t="s">
        <v>17</v>
      </c>
      <c r="D87" s="188">
        <f>SUM(F87:K87)</f>
        <v>175</v>
      </c>
      <c r="E87" s="68">
        <f>SUM(F87:J87)</f>
        <v>73</v>
      </c>
      <c r="F87" s="153">
        <f>SUM(L87:L87,R87:R87,X87:X87,AD87:AD87,AJ87:AJ87,AP87:AP87,AV87:AV87,BB87:BB87,BH87:BH87,BN87:BN87)</f>
        <v>0</v>
      </c>
      <c r="G87" s="154">
        <f>SUM(M87:M87,S87:S87,Y87:Y87,AE87:AE87,AK87:AK87,AQ87:AQ87,AW87:AW87,BC87:BC87,BI87:BI87,BO87:BO87)</f>
        <v>0</v>
      </c>
      <c r="H87" s="154">
        <f t="shared" si="40"/>
        <v>65</v>
      </c>
      <c r="I87" s="154">
        <f>SUM(O87:O87,U87:U87,AA87:AA87,AG87:AG87,AM87:AM87,AS87:AS87,AY87:AY87,BE87:BE87,BK87:BK87,BQ87:BQ87)</f>
        <v>6</v>
      </c>
      <c r="J87" s="154">
        <f>SUM(P87:P87,V87:V87,AB87:AB87,AH87:AH87,AN87:AN87,AT87:AT87,AZ87:AZ87,BF87:BF87,BL87:BL87,BR87:BR87)</f>
        <v>2</v>
      </c>
      <c r="K87" s="155">
        <f>SUM(Q87:Q87,W87:W87,AC87:AC87,AI87:AI87,AO87:AO87,AU87:AU87,BA87:BA87,BG87:BG87,BM87:BM87,BS87:BS87)</f>
        <v>102</v>
      </c>
      <c r="L87" s="69"/>
      <c r="M87" s="50"/>
      <c r="N87" s="50"/>
      <c r="O87" s="50"/>
      <c r="P87" s="50"/>
      <c r="Q87" s="51"/>
      <c r="R87" s="53"/>
      <c r="S87" s="10"/>
      <c r="T87" s="10"/>
      <c r="U87" s="10"/>
      <c r="V87" s="10"/>
      <c r="W87" s="166"/>
      <c r="X87" s="69"/>
      <c r="Y87" s="50"/>
      <c r="Z87" s="50"/>
      <c r="AA87" s="50"/>
      <c r="AB87" s="50"/>
      <c r="AC87" s="51"/>
      <c r="AD87" s="53"/>
      <c r="AE87" s="10"/>
      <c r="AF87" s="10"/>
      <c r="AG87" s="10"/>
      <c r="AH87" s="10"/>
      <c r="AI87" s="166"/>
      <c r="AJ87" s="69"/>
      <c r="AK87" s="50"/>
      <c r="AL87" s="50"/>
      <c r="AM87" s="50"/>
      <c r="AN87" s="50"/>
      <c r="AO87" s="51"/>
      <c r="AP87" s="53"/>
      <c r="AQ87" s="10"/>
      <c r="AR87" s="10"/>
      <c r="AS87" s="10"/>
      <c r="AT87" s="10"/>
      <c r="AU87" s="166"/>
      <c r="AV87" s="69"/>
      <c r="AW87" s="50"/>
      <c r="AX87" s="50"/>
      <c r="AY87" s="50"/>
      <c r="AZ87" s="50"/>
      <c r="BA87" s="51"/>
      <c r="BB87" s="53"/>
      <c r="BC87" s="10"/>
      <c r="BD87" s="10"/>
      <c r="BE87" s="10"/>
      <c r="BF87" s="10"/>
      <c r="BG87" s="166"/>
      <c r="BH87" s="69"/>
      <c r="BI87" s="50"/>
      <c r="BJ87" s="50"/>
      <c r="BK87" s="50"/>
      <c r="BL87" s="50"/>
      <c r="BM87" s="51"/>
      <c r="BN87" s="53">
        <v>0</v>
      </c>
      <c r="BO87" s="10"/>
      <c r="BP87" s="10">
        <v>65</v>
      </c>
      <c r="BQ87" s="10">
        <v>6</v>
      </c>
      <c r="BR87" s="10">
        <v>2</v>
      </c>
      <c r="BS87" s="166">
        <v>102</v>
      </c>
      <c r="BT87" s="74"/>
      <c r="BU87" s="65"/>
      <c r="BV87" s="65"/>
      <c r="BW87" s="65"/>
      <c r="BX87" s="65"/>
      <c r="BY87" s="65"/>
      <c r="BZ87" s="65"/>
      <c r="CA87" s="65"/>
      <c r="CB87" s="65"/>
      <c r="CC87" s="174">
        <v>7</v>
      </c>
      <c r="CD87" s="235">
        <v>7</v>
      </c>
      <c r="CE87" s="64">
        <f>ROUND(E87/25,1)</f>
        <v>2.9</v>
      </c>
      <c r="CF87" s="17">
        <v>6</v>
      </c>
      <c r="CG87" s="18">
        <v>7</v>
      </c>
      <c r="CH87" s="370"/>
      <c r="CI87"/>
    </row>
    <row r="88" spans="1:88" ht="15.9" customHeight="1" thickBot="1">
      <c r="A88" s="2"/>
      <c r="B88" s="140" t="s">
        <v>55</v>
      </c>
      <c r="C88" s="94"/>
      <c r="D88" s="189">
        <f t="shared" ref="D88:BO88" si="42">SUM(D76:D87)</f>
        <v>1400</v>
      </c>
      <c r="E88" s="54">
        <f t="shared" si="42"/>
        <v>681</v>
      </c>
      <c r="F88" s="94">
        <f t="shared" si="42"/>
        <v>160</v>
      </c>
      <c r="G88" s="95">
        <f t="shared" si="42"/>
        <v>0</v>
      </c>
      <c r="H88" s="95">
        <f t="shared" si="42"/>
        <v>429</v>
      </c>
      <c r="I88" s="95">
        <f t="shared" si="42"/>
        <v>69</v>
      </c>
      <c r="J88" s="95">
        <f t="shared" si="42"/>
        <v>23</v>
      </c>
      <c r="K88" s="72">
        <f t="shared" si="42"/>
        <v>719</v>
      </c>
      <c r="L88" s="164">
        <f t="shared" si="42"/>
        <v>0</v>
      </c>
      <c r="M88" s="165">
        <f t="shared" si="42"/>
        <v>0</v>
      </c>
      <c r="N88" s="165">
        <f t="shared" si="42"/>
        <v>0</v>
      </c>
      <c r="O88" s="165">
        <f t="shared" si="42"/>
        <v>0</v>
      </c>
      <c r="P88" s="165">
        <f t="shared" si="42"/>
        <v>0</v>
      </c>
      <c r="Q88" s="163">
        <f t="shared" si="42"/>
        <v>0</v>
      </c>
      <c r="R88" s="104">
        <f t="shared" si="42"/>
        <v>0</v>
      </c>
      <c r="S88" s="96">
        <f t="shared" si="42"/>
        <v>0</v>
      </c>
      <c r="T88" s="96">
        <f t="shared" si="42"/>
        <v>0</v>
      </c>
      <c r="U88" s="96">
        <f t="shared" si="42"/>
        <v>0</v>
      </c>
      <c r="V88" s="96">
        <f t="shared" si="42"/>
        <v>0</v>
      </c>
      <c r="W88" s="78">
        <f t="shared" si="42"/>
        <v>0</v>
      </c>
      <c r="X88" s="164">
        <f t="shared" si="42"/>
        <v>0</v>
      </c>
      <c r="Y88" s="165">
        <f t="shared" si="42"/>
        <v>0</v>
      </c>
      <c r="Z88" s="165">
        <f t="shared" si="42"/>
        <v>0</v>
      </c>
      <c r="AA88" s="165">
        <f t="shared" si="42"/>
        <v>0</v>
      </c>
      <c r="AB88" s="165">
        <f t="shared" si="42"/>
        <v>0</v>
      </c>
      <c r="AC88" s="163">
        <f t="shared" si="42"/>
        <v>0</v>
      </c>
      <c r="AD88" s="104">
        <f t="shared" si="42"/>
        <v>0</v>
      </c>
      <c r="AE88" s="96">
        <f t="shared" si="42"/>
        <v>0</v>
      </c>
      <c r="AF88" s="96">
        <f t="shared" si="42"/>
        <v>0</v>
      </c>
      <c r="AG88" s="96">
        <f t="shared" si="42"/>
        <v>0</v>
      </c>
      <c r="AH88" s="96">
        <f t="shared" si="42"/>
        <v>0</v>
      </c>
      <c r="AI88" s="78">
        <f t="shared" si="42"/>
        <v>0</v>
      </c>
      <c r="AJ88" s="164">
        <f t="shared" si="42"/>
        <v>0</v>
      </c>
      <c r="AK88" s="165">
        <f t="shared" si="42"/>
        <v>0</v>
      </c>
      <c r="AL88" s="165">
        <f t="shared" si="42"/>
        <v>0</v>
      </c>
      <c r="AM88" s="165">
        <f t="shared" si="42"/>
        <v>0</v>
      </c>
      <c r="AN88" s="165">
        <f t="shared" si="42"/>
        <v>0</v>
      </c>
      <c r="AO88" s="163">
        <f t="shared" si="42"/>
        <v>0</v>
      </c>
      <c r="AP88" s="104">
        <f t="shared" si="42"/>
        <v>0</v>
      </c>
      <c r="AQ88" s="96">
        <f t="shared" si="42"/>
        <v>0</v>
      </c>
      <c r="AR88" s="96">
        <f t="shared" si="42"/>
        <v>0</v>
      </c>
      <c r="AS88" s="96">
        <f t="shared" si="42"/>
        <v>0</v>
      </c>
      <c r="AT88" s="96">
        <f t="shared" si="42"/>
        <v>0</v>
      </c>
      <c r="AU88" s="78">
        <f t="shared" si="42"/>
        <v>0</v>
      </c>
      <c r="AV88" s="164">
        <f t="shared" si="42"/>
        <v>60</v>
      </c>
      <c r="AW88" s="165">
        <f t="shared" si="42"/>
        <v>0</v>
      </c>
      <c r="AX88" s="165">
        <f t="shared" si="42"/>
        <v>105</v>
      </c>
      <c r="AY88" s="165">
        <f t="shared" si="42"/>
        <v>18</v>
      </c>
      <c r="AZ88" s="165">
        <f t="shared" si="42"/>
        <v>6</v>
      </c>
      <c r="BA88" s="163">
        <f t="shared" si="42"/>
        <v>186</v>
      </c>
      <c r="BB88" s="104">
        <f t="shared" si="42"/>
        <v>40</v>
      </c>
      <c r="BC88" s="96">
        <f t="shared" si="42"/>
        <v>0</v>
      </c>
      <c r="BD88" s="96">
        <f t="shared" si="42"/>
        <v>74</v>
      </c>
      <c r="BE88" s="96">
        <f t="shared" si="42"/>
        <v>18</v>
      </c>
      <c r="BF88" s="96">
        <f t="shared" si="42"/>
        <v>6</v>
      </c>
      <c r="BG88" s="78">
        <f t="shared" si="42"/>
        <v>87</v>
      </c>
      <c r="BH88" s="164">
        <f t="shared" si="42"/>
        <v>40</v>
      </c>
      <c r="BI88" s="165">
        <f t="shared" si="42"/>
        <v>0</v>
      </c>
      <c r="BJ88" s="165">
        <f t="shared" si="42"/>
        <v>105</v>
      </c>
      <c r="BK88" s="165">
        <f t="shared" si="42"/>
        <v>15</v>
      </c>
      <c r="BL88" s="165">
        <f t="shared" si="42"/>
        <v>5</v>
      </c>
      <c r="BM88" s="163">
        <f t="shared" si="42"/>
        <v>210</v>
      </c>
      <c r="BN88" s="104">
        <f t="shared" si="42"/>
        <v>20</v>
      </c>
      <c r="BO88" s="96">
        <f t="shared" si="42"/>
        <v>0</v>
      </c>
      <c r="BP88" s="96">
        <f t="shared" ref="BP88:BS88" si="43">SUM(BP76:BP87)</f>
        <v>145</v>
      </c>
      <c r="BQ88" s="96">
        <f t="shared" si="43"/>
        <v>18</v>
      </c>
      <c r="BR88" s="96">
        <f t="shared" si="43"/>
        <v>6</v>
      </c>
      <c r="BS88" s="97">
        <f t="shared" si="43"/>
        <v>236</v>
      </c>
      <c r="BT88" s="261"/>
      <c r="BU88" s="262"/>
      <c r="BV88" s="262"/>
      <c r="BW88" s="262"/>
      <c r="BX88" s="262"/>
      <c r="BY88" s="262"/>
      <c r="BZ88" s="262"/>
      <c r="CA88" s="262"/>
      <c r="CB88" s="262"/>
      <c r="CC88" s="262"/>
      <c r="CD88" s="262"/>
      <c r="CE88" s="262"/>
      <c r="CF88" s="262"/>
      <c r="CG88" s="263"/>
      <c r="CH88" s="92"/>
    </row>
    <row r="89" spans="1:88" ht="14.4" customHeight="1" thickBot="1">
      <c r="A89" s="270" t="s">
        <v>141</v>
      </c>
      <c r="B89" s="271"/>
      <c r="C89" s="271"/>
      <c r="D89" s="271"/>
      <c r="E89" s="271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1"/>
      <c r="Q89" s="271"/>
      <c r="R89" s="271"/>
      <c r="S89" s="271"/>
      <c r="T89" s="271"/>
      <c r="U89" s="271"/>
      <c r="V89" s="271"/>
      <c r="W89" s="271"/>
      <c r="X89" s="271"/>
      <c r="Y89" s="271"/>
      <c r="Z89" s="271"/>
      <c r="AA89" s="271"/>
      <c r="AB89" s="271"/>
      <c r="AC89" s="271"/>
      <c r="AD89" s="271"/>
      <c r="AE89" s="271"/>
      <c r="AF89" s="271"/>
      <c r="AG89" s="271"/>
      <c r="AH89" s="271"/>
      <c r="AI89" s="271"/>
      <c r="AJ89" s="271"/>
      <c r="AK89" s="271"/>
      <c r="AL89" s="271"/>
      <c r="AM89" s="271"/>
      <c r="AN89" s="271"/>
      <c r="AO89" s="271"/>
      <c r="AP89" s="271"/>
      <c r="AQ89" s="271"/>
      <c r="AR89" s="271"/>
      <c r="AS89" s="271"/>
      <c r="AT89" s="271"/>
      <c r="AU89" s="271"/>
      <c r="AV89" s="271"/>
      <c r="AW89" s="271"/>
      <c r="AX89" s="271"/>
      <c r="AY89" s="271"/>
      <c r="AZ89" s="271"/>
      <c r="BA89" s="271"/>
      <c r="BB89" s="271"/>
      <c r="BC89" s="271"/>
      <c r="BD89" s="271"/>
      <c r="BE89" s="271"/>
      <c r="BF89" s="271"/>
      <c r="BG89" s="271"/>
      <c r="BH89" s="271"/>
      <c r="BI89" s="271"/>
      <c r="BJ89" s="271"/>
      <c r="BK89" s="271"/>
      <c r="BL89" s="271"/>
      <c r="BM89" s="271"/>
      <c r="BN89" s="271"/>
      <c r="BO89" s="271"/>
      <c r="BP89" s="271"/>
      <c r="BQ89" s="271"/>
      <c r="BR89" s="271"/>
      <c r="BS89" s="272"/>
      <c r="BT89" s="267"/>
      <c r="BU89" s="268"/>
      <c r="BV89" s="268"/>
      <c r="BW89" s="268"/>
      <c r="BX89" s="268"/>
      <c r="BY89" s="268"/>
      <c r="BZ89" s="268"/>
      <c r="CA89" s="268"/>
      <c r="CB89" s="268"/>
      <c r="CC89" s="268"/>
      <c r="CD89" s="268"/>
      <c r="CE89" s="268"/>
      <c r="CF89" s="268"/>
      <c r="CG89" s="269"/>
      <c r="CH89" s="92"/>
    </row>
    <row r="90" spans="1:88" ht="15.9" customHeight="1">
      <c r="A90" s="143">
        <v>13</v>
      </c>
      <c r="B90" s="85" t="s">
        <v>103</v>
      </c>
      <c r="C90" s="29" t="s">
        <v>17</v>
      </c>
      <c r="D90" s="187">
        <f>SUM(F90:K90)</f>
        <v>500</v>
      </c>
      <c r="E90" s="38">
        <f>SUM(F90:J90)</f>
        <v>161</v>
      </c>
      <c r="F90" s="138">
        <f t="shared" ref="F90:K91" si="44">SUM(L90:L90,R90:R90,X90:X90,AD90:AD90,AJ90:AJ90,AP90:AP90,AV90:AV90,BB90:BB90,BH90:BH90,BN90:BN90)</f>
        <v>0</v>
      </c>
      <c r="G90" s="99">
        <f t="shared" si="44"/>
        <v>0</v>
      </c>
      <c r="H90" s="99">
        <f t="shared" si="44"/>
        <v>100</v>
      </c>
      <c r="I90" s="99">
        <f t="shared" si="44"/>
        <v>60</v>
      </c>
      <c r="J90" s="99">
        <f t="shared" si="44"/>
        <v>1</v>
      </c>
      <c r="K90" s="146">
        <f>SUM(Q90:Q90,W90:W90,AC90:AC90,AI90:AI90,AO90:AO90,AU90:AU90,BA90:BA90,BG90:BG90,BM90:BM90,BS90:BS90)</f>
        <v>339</v>
      </c>
      <c r="L90" s="102"/>
      <c r="M90" s="40"/>
      <c r="N90" s="40"/>
      <c r="O90" s="40"/>
      <c r="P90" s="40"/>
      <c r="Q90" s="41"/>
      <c r="R90" s="42"/>
      <c r="S90" s="12"/>
      <c r="T90" s="12"/>
      <c r="U90" s="12"/>
      <c r="V90" s="12"/>
      <c r="W90" s="103"/>
      <c r="X90" s="102"/>
      <c r="Y90" s="40"/>
      <c r="Z90" s="40"/>
      <c r="AA90" s="40"/>
      <c r="AB90" s="40"/>
      <c r="AC90" s="41"/>
      <c r="AD90" s="42"/>
      <c r="AE90" s="12"/>
      <c r="AF90" s="12"/>
      <c r="AG90" s="12"/>
      <c r="AH90" s="12"/>
      <c r="AI90" s="103"/>
      <c r="AJ90" s="102"/>
      <c r="AK90" s="40"/>
      <c r="AL90" s="40"/>
      <c r="AM90" s="40"/>
      <c r="AN90" s="40"/>
      <c r="AO90" s="41"/>
      <c r="AP90" s="42"/>
      <c r="AQ90" s="12"/>
      <c r="AR90" s="12"/>
      <c r="AS90" s="12"/>
      <c r="AT90" s="12"/>
      <c r="AU90" s="103"/>
      <c r="AV90" s="102"/>
      <c r="AW90" s="40"/>
      <c r="AX90" s="40">
        <v>25</v>
      </c>
      <c r="AY90" s="40">
        <v>15</v>
      </c>
      <c r="AZ90" s="40"/>
      <c r="BA90" s="41">
        <v>85</v>
      </c>
      <c r="BB90" s="42"/>
      <c r="BC90" s="12"/>
      <c r="BD90" s="12">
        <v>25</v>
      </c>
      <c r="BE90" s="12">
        <v>15</v>
      </c>
      <c r="BF90" s="12"/>
      <c r="BG90" s="103">
        <v>85</v>
      </c>
      <c r="BH90" s="102"/>
      <c r="BI90" s="40"/>
      <c r="BJ90" s="40">
        <v>25</v>
      </c>
      <c r="BK90" s="40">
        <v>15</v>
      </c>
      <c r="BL90" s="40"/>
      <c r="BM90" s="41">
        <v>85</v>
      </c>
      <c r="BN90" s="42"/>
      <c r="BO90" s="12"/>
      <c r="BP90" s="12">
        <v>25</v>
      </c>
      <c r="BQ90" s="12">
        <v>15</v>
      </c>
      <c r="BR90" s="12">
        <v>1</v>
      </c>
      <c r="BS90" s="103">
        <v>84</v>
      </c>
      <c r="BT90" s="149"/>
      <c r="BU90" s="60"/>
      <c r="BV90" s="60"/>
      <c r="BW90" s="60"/>
      <c r="BX90" s="60"/>
      <c r="BY90" s="60"/>
      <c r="BZ90" s="60">
        <v>5</v>
      </c>
      <c r="CA90" s="60">
        <v>5</v>
      </c>
      <c r="CB90" s="60">
        <v>5</v>
      </c>
      <c r="CC90" s="150">
        <v>5</v>
      </c>
      <c r="CD90" s="226">
        <v>20</v>
      </c>
      <c r="CE90" s="59">
        <f>ROUND(E90/25,1)</f>
        <v>6.4</v>
      </c>
      <c r="CF90" s="15">
        <v>20</v>
      </c>
      <c r="CG90" s="179">
        <v>20</v>
      </c>
      <c r="CH90" s="367"/>
      <c r="CI90"/>
    </row>
    <row r="91" spans="1:88" ht="15.9" customHeight="1" thickBot="1">
      <c r="A91" s="144">
        <v>14</v>
      </c>
      <c r="B91" s="131" t="s">
        <v>104</v>
      </c>
      <c r="C91" s="105" t="s">
        <v>17</v>
      </c>
      <c r="D91" s="200">
        <f>SUM(F91:K91)</f>
        <v>900</v>
      </c>
      <c r="E91" s="77">
        <f>SUM(F91:J91)</f>
        <v>720</v>
      </c>
      <c r="F91" s="153">
        <f t="shared" si="44"/>
        <v>0</v>
      </c>
      <c r="G91" s="154">
        <f t="shared" si="44"/>
        <v>720</v>
      </c>
      <c r="H91" s="154">
        <f t="shared" si="44"/>
        <v>0</v>
      </c>
      <c r="I91" s="154">
        <f t="shared" si="44"/>
        <v>0</v>
      </c>
      <c r="J91" s="154">
        <f t="shared" si="44"/>
        <v>0</v>
      </c>
      <c r="K91" s="147">
        <f t="shared" si="44"/>
        <v>180</v>
      </c>
      <c r="L91" s="73"/>
      <c r="M91" s="62"/>
      <c r="N91" s="62"/>
      <c r="O91" s="62"/>
      <c r="P91" s="62"/>
      <c r="Q91" s="63"/>
      <c r="R91" s="64"/>
      <c r="S91" s="17"/>
      <c r="T91" s="17"/>
      <c r="U91" s="17"/>
      <c r="V91" s="17"/>
      <c r="W91" s="148"/>
      <c r="X91" s="73"/>
      <c r="Y91" s="62"/>
      <c r="Z91" s="62"/>
      <c r="AA91" s="62"/>
      <c r="AB91" s="62"/>
      <c r="AC91" s="63"/>
      <c r="AD91" s="64"/>
      <c r="AE91" s="17">
        <v>240</v>
      </c>
      <c r="AF91" s="17"/>
      <c r="AG91" s="17"/>
      <c r="AH91" s="17"/>
      <c r="AI91" s="148">
        <v>60</v>
      </c>
      <c r="AJ91" s="73"/>
      <c r="AK91" s="62"/>
      <c r="AL91" s="62"/>
      <c r="AM91" s="62"/>
      <c r="AN91" s="62"/>
      <c r="AO91" s="63"/>
      <c r="AP91" s="64"/>
      <c r="AQ91" s="17">
        <v>240</v>
      </c>
      <c r="AR91" s="17"/>
      <c r="AS91" s="17"/>
      <c r="AT91" s="17"/>
      <c r="AU91" s="148">
        <v>60</v>
      </c>
      <c r="AV91" s="73"/>
      <c r="AW91" s="62"/>
      <c r="AX91" s="62"/>
      <c r="AY91" s="62"/>
      <c r="AZ91" s="62"/>
      <c r="BA91" s="63"/>
      <c r="BB91" s="64"/>
      <c r="BC91" s="17">
        <v>240</v>
      </c>
      <c r="BD91" s="17"/>
      <c r="BE91" s="17"/>
      <c r="BF91" s="17"/>
      <c r="BG91" s="148">
        <v>60</v>
      </c>
      <c r="BH91" s="73"/>
      <c r="BI91" s="62"/>
      <c r="BJ91" s="62"/>
      <c r="BK91" s="62"/>
      <c r="BL91" s="62"/>
      <c r="BM91" s="63"/>
      <c r="BN91" s="64"/>
      <c r="BO91" s="17"/>
      <c r="BP91" s="17"/>
      <c r="BQ91" s="17"/>
      <c r="BR91" s="17"/>
      <c r="BS91" s="148"/>
      <c r="BT91" s="74"/>
      <c r="BU91" s="65"/>
      <c r="BV91" s="65"/>
      <c r="BW91" s="65">
        <v>12</v>
      </c>
      <c r="BX91" s="65"/>
      <c r="BY91" s="65">
        <v>12</v>
      </c>
      <c r="BZ91" s="65"/>
      <c r="CA91" s="65">
        <v>12</v>
      </c>
      <c r="CB91" s="65"/>
      <c r="CC91" s="174"/>
      <c r="CD91" s="241">
        <v>36</v>
      </c>
      <c r="CE91" s="64">
        <f>ROUND(E91/25,1)</f>
        <v>28.8</v>
      </c>
      <c r="CF91" s="17">
        <v>36</v>
      </c>
      <c r="CG91" s="246">
        <v>36</v>
      </c>
      <c r="CH91" s="371"/>
      <c r="CI91"/>
    </row>
    <row r="92" spans="1:88" ht="15.9" customHeight="1" thickBot="1">
      <c r="A92" s="139"/>
      <c r="B92" s="140" t="s">
        <v>55</v>
      </c>
      <c r="C92" s="183"/>
      <c r="D92" s="170">
        <f>SUM(D90:D91)</f>
        <v>1400</v>
      </c>
      <c r="E92" s="158">
        <f>SUM(E90:E91)</f>
        <v>881</v>
      </c>
      <c r="F92" s="94">
        <f t="shared" ref="F92:K92" si="45">SUM(F90:F91)</f>
        <v>0</v>
      </c>
      <c r="G92" s="95">
        <f t="shared" si="45"/>
        <v>720</v>
      </c>
      <c r="H92" s="95">
        <f t="shared" si="45"/>
        <v>100</v>
      </c>
      <c r="I92" s="95">
        <f t="shared" si="45"/>
        <v>60</v>
      </c>
      <c r="J92" s="72">
        <f t="shared" si="45"/>
        <v>1</v>
      </c>
      <c r="K92" s="119">
        <f t="shared" si="45"/>
        <v>519</v>
      </c>
      <c r="L92" s="264"/>
      <c r="M92" s="265"/>
      <c r="N92" s="265"/>
      <c r="O92" s="265"/>
      <c r="P92" s="265"/>
      <c r="Q92" s="265"/>
      <c r="R92" s="265"/>
      <c r="S92" s="265"/>
      <c r="T92" s="265"/>
      <c r="U92" s="265"/>
      <c r="V92" s="265"/>
      <c r="W92" s="265"/>
      <c r="X92" s="265"/>
      <c r="Y92" s="265"/>
      <c r="Z92" s="265"/>
      <c r="AA92" s="265"/>
      <c r="AB92" s="265"/>
      <c r="AC92" s="265"/>
      <c r="AD92" s="265"/>
      <c r="AE92" s="265"/>
      <c r="AF92" s="265"/>
      <c r="AG92" s="265"/>
      <c r="AH92" s="265"/>
      <c r="AI92" s="265"/>
      <c r="AJ92" s="265"/>
      <c r="AK92" s="265"/>
      <c r="AL92" s="265"/>
      <c r="AM92" s="265"/>
      <c r="AN92" s="265"/>
      <c r="AO92" s="265"/>
      <c r="AP92" s="265"/>
      <c r="AQ92" s="265"/>
      <c r="AR92" s="265"/>
      <c r="AS92" s="265"/>
      <c r="AT92" s="265"/>
      <c r="AU92" s="265"/>
      <c r="AV92" s="265"/>
      <c r="AW92" s="265"/>
      <c r="AX92" s="265"/>
      <c r="AY92" s="265"/>
      <c r="AZ92" s="265"/>
      <c r="BA92" s="265"/>
      <c r="BB92" s="265"/>
      <c r="BC92" s="265"/>
      <c r="BD92" s="265"/>
      <c r="BE92" s="265"/>
      <c r="BF92" s="265"/>
      <c r="BG92" s="265"/>
      <c r="BH92" s="265"/>
      <c r="BI92" s="265"/>
      <c r="BJ92" s="265"/>
      <c r="BK92" s="265"/>
      <c r="BL92" s="265"/>
      <c r="BM92" s="265"/>
      <c r="BN92" s="265"/>
      <c r="BO92" s="265"/>
      <c r="BP92" s="265"/>
      <c r="BQ92" s="265"/>
      <c r="BR92" s="265"/>
      <c r="BS92" s="265"/>
      <c r="BT92" s="265"/>
      <c r="BU92" s="265"/>
      <c r="BV92" s="265"/>
      <c r="BW92" s="265"/>
      <c r="BX92" s="265"/>
      <c r="BY92" s="265"/>
      <c r="BZ92" s="265"/>
      <c r="CA92" s="265"/>
      <c r="CB92" s="265"/>
      <c r="CC92" s="265"/>
      <c r="CD92" s="265"/>
      <c r="CE92" s="265"/>
      <c r="CF92" s="265"/>
      <c r="CG92" s="266"/>
      <c r="CH92" s="92"/>
    </row>
    <row r="93" spans="1:88" ht="15.9" customHeight="1" thickBot="1">
      <c r="A93" s="2"/>
      <c r="B93" s="86" t="s">
        <v>105</v>
      </c>
      <c r="C93" s="80"/>
      <c r="D93" s="201">
        <f t="shared" ref="D93:K93" si="46">SUM(D11,D20,D60)</f>
        <v>4764</v>
      </c>
      <c r="E93" s="54">
        <f t="shared" si="46"/>
        <v>2753</v>
      </c>
      <c r="F93" s="159">
        <f t="shared" si="46"/>
        <v>802</v>
      </c>
      <c r="G93" s="105">
        <f t="shared" si="46"/>
        <v>160</v>
      </c>
      <c r="H93" s="105">
        <f t="shared" si="46"/>
        <v>1385</v>
      </c>
      <c r="I93" s="141">
        <f t="shared" si="46"/>
        <v>255</v>
      </c>
      <c r="J93" s="105">
        <f t="shared" si="46"/>
        <v>151</v>
      </c>
      <c r="K93" s="211">
        <f t="shared" si="46"/>
        <v>2011</v>
      </c>
      <c r="L93" s="212">
        <f>SUM(L6:L79)</f>
        <v>159</v>
      </c>
      <c r="M93" s="78">
        <f t="shared" ref="M93:AR93" si="47">SUM(M6:M59)</f>
        <v>0</v>
      </c>
      <c r="N93" s="78">
        <f t="shared" si="47"/>
        <v>225</v>
      </c>
      <c r="O93" s="78">
        <f t="shared" si="47"/>
        <v>37</v>
      </c>
      <c r="P93" s="78">
        <f t="shared" si="47"/>
        <v>26</v>
      </c>
      <c r="Q93" s="78">
        <f t="shared" si="47"/>
        <v>307</v>
      </c>
      <c r="R93" s="104">
        <f t="shared" si="47"/>
        <v>100</v>
      </c>
      <c r="S93" s="96">
        <f t="shared" si="47"/>
        <v>40</v>
      </c>
      <c r="T93" s="96">
        <f t="shared" si="47"/>
        <v>215</v>
      </c>
      <c r="U93" s="96">
        <f t="shared" si="47"/>
        <v>38</v>
      </c>
      <c r="V93" s="96">
        <f t="shared" si="47"/>
        <v>23</v>
      </c>
      <c r="W93" s="97">
        <f t="shared" si="47"/>
        <v>334</v>
      </c>
      <c r="X93" s="104">
        <f t="shared" si="47"/>
        <v>120</v>
      </c>
      <c r="Y93" s="96">
        <f t="shared" si="47"/>
        <v>40</v>
      </c>
      <c r="Z93" s="96">
        <f t="shared" si="47"/>
        <v>260</v>
      </c>
      <c r="AA93" s="96">
        <f t="shared" si="47"/>
        <v>40</v>
      </c>
      <c r="AB93" s="96">
        <f t="shared" si="47"/>
        <v>24</v>
      </c>
      <c r="AC93" s="97">
        <f t="shared" si="47"/>
        <v>266</v>
      </c>
      <c r="AD93" s="104">
        <f t="shared" si="47"/>
        <v>90</v>
      </c>
      <c r="AE93" s="96">
        <f t="shared" si="47"/>
        <v>40</v>
      </c>
      <c r="AF93" s="96">
        <f t="shared" si="47"/>
        <v>135</v>
      </c>
      <c r="AG93" s="96">
        <f t="shared" si="47"/>
        <v>30</v>
      </c>
      <c r="AH93" s="96">
        <f t="shared" si="47"/>
        <v>18</v>
      </c>
      <c r="AI93" s="97">
        <f t="shared" si="47"/>
        <v>197</v>
      </c>
      <c r="AJ93" s="104">
        <f t="shared" si="47"/>
        <v>155</v>
      </c>
      <c r="AK93" s="96">
        <f t="shared" si="47"/>
        <v>0</v>
      </c>
      <c r="AL93" s="96">
        <f t="shared" si="47"/>
        <v>230</v>
      </c>
      <c r="AM93" s="96">
        <f t="shared" si="47"/>
        <v>44</v>
      </c>
      <c r="AN93" s="96">
        <f t="shared" si="47"/>
        <v>26</v>
      </c>
      <c r="AO93" s="97">
        <f t="shared" si="47"/>
        <v>295</v>
      </c>
      <c r="AP93" s="104">
        <f t="shared" si="47"/>
        <v>58</v>
      </c>
      <c r="AQ93" s="96">
        <f t="shared" si="47"/>
        <v>40</v>
      </c>
      <c r="AR93" s="96">
        <f t="shared" si="47"/>
        <v>113</v>
      </c>
      <c r="AS93" s="96">
        <f t="shared" ref="AS93:CC93" si="48">SUM(AS6:AS59)</f>
        <v>26</v>
      </c>
      <c r="AT93" s="96">
        <f t="shared" si="48"/>
        <v>17</v>
      </c>
      <c r="AU93" s="78">
        <f t="shared" si="48"/>
        <v>196</v>
      </c>
      <c r="AV93" s="104">
        <f t="shared" si="48"/>
        <v>40</v>
      </c>
      <c r="AW93" s="96">
        <f t="shared" si="48"/>
        <v>0</v>
      </c>
      <c r="AX93" s="96">
        <f t="shared" si="48"/>
        <v>52</v>
      </c>
      <c r="AY93" s="96">
        <f t="shared" si="48"/>
        <v>12</v>
      </c>
      <c r="AZ93" s="96">
        <f t="shared" si="48"/>
        <v>6</v>
      </c>
      <c r="BA93" s="97">
        <f t="shared" si="48"/>
        <v>140</v>
      </c>
      <c r="BB93" s="104">
        <f t="shared" si="48"/>
        <v>20</v>
      </c>
      <c r="BC93" s="96">
        <f t="shared" si="48"/>
        <v>0</v>
      </c>
      <c r="BD93" s="96">
        <f t="shared" si="48"/>
        <v>30</v>
      </c>
      <c r="BE93" s="96">
        <f t="shared" si="48"/>
        <v>6</v>
      </c>
      <c r="BF93" s="96">
        <f t="shared" si="48"/>
        <v>4</v>
      </c>
      <c r="BG93" s="97">
        <f t="shared" si="48"/>
        <v>40</v>
      </c>
      <c r="BH93" s="104">
        <f t="shared" si="48"/>
        <v>20</v>
      </c>
      <c r="BI93" s="96">
        <f t="shared" si="48"/>
        <v>0</v>
      </c>
      <c r="BJ93" s="96">
        <f t="shared" si="48"/>
        <v>75</v>
      </c>
      <c r="BK93" s="96">
        <f t="shared" si="48"/>
        <v>12</v>
      </c>
      <c r="BL93" s="96">
        <f t="shared" si="48"/>
        <v>3</v>
      </c>
      <c r="BM93" s="97">
        <f t="shared" si="48"/>
        <v>140</v>
      </c>
      <c r="BN93" s="91">
        <f t="shared" si="48"/>
        <v>40</v>
      </c>
      <c r="BO93" s="96">
        <f t="shared" si="48"/>
        <v>0</v>
      </c>
      <c r="BP93" s="96">
        <f t="shared" si="48"/>
        <v>50</v>
      </c>
      <c r="BQ93" s="96">
        <f t="shared" si="48"/>
        <v>10</v>
      </c>
      <c r="BR93" s="96">
        <f t="shared" si="48"/>
        <v>4</v>
      </c>
      <c r="BS93" s="78">
        <f t="shared" si="48"/>
        <v>96</v>
      </c>
      <c r="BT93" s="66">
        <f t="shared" si="48"/>
        <v>30</v>
      </c>
      <c r="BU93" s="67">
        <f t="shared" si="48"/>
        <v>30</v>
      </c>
      <c r="BV93" s="67">
        <f t="shared" si="48"/>
        <v>30</v>
      </c>
      <c r="BW93" s="67">
        <f t="shared" si="48"/>
        <v>18</v>
      </c>
      <c r="BX93" s="67">
        <f t="shared" si="48"/>
        <v>30</v>
      </c>
      <c r="BY93" s="67">
        <f t="shared" si="48"/>
        <v>18</v>
      </c>
      <c r="BZ93" s="67">
        <f t="shared" si="48"/>
        <v>10</v>
      </c>
      <c r="CA93" s="67">
        <f t="shared" si="48"/>
        <v>4</v>
      </c>
      <c r="CB93" s="67">
        <f t="shared" si="48"/>
        <v>10</v>
      </c>
      <c r="CC93" s="19">
        <f t="shared" si="48"/>
        <v>8</v>
      </c>
      <c r="CD93" s="261"/>
      <c r="CE93" s="262"/>
      <c r="CF93" s="262"/>
      <c r="CG93" s="263"/>
      <c r="CH93" s="92"/>
    </row>
    <row r="94" spans="1:88" ht="15.9" customHeight="1" thickBot="1">
      <c r="A94" s="242"/>
      <c r="B94" s="86" t="s">
        <v>106</v>
      </c>
      <c r="C94" s="243"/>
      <c r="D94" s="202">
        <f t="shared" ref="D94:K94" si="49">SUM(D11,D20,D60,D74,D92)</f>
        <v>7564</v>
      </c>
      <c r="E94" s="157">
        <f t="shared" si="49"/>
        <v>4315</v>
      </c>
      <c r="F94" s="157">
        <f t="shared" si="49"/>
        <v>962</v>
      </c>
      <c r="G94" s="157">
        <f t="shared" si="49"/>
        <v>880</v>
      </c>
      <c r="H94" s="157">
        <f t="shared" si="49"/>
        <v>1914</v>
      </c>
      <c r="I94" s="157">
        <f t="shared" si="49"/>
        <v>384</v>
      </c>
      <c r="J94" s="157">
        <f t="shared" si="49"/>
        <v>175</v>
      </c>
      <c r="K94" s="157">
        <f t="shared" si="49"/>
        <v>3249</v>
      </c>
      <c r="L94" s="267">
        <f>SUM(L74:Q74,L93:Q93)</f>
        <v>754</v>
      </c>
      <c r="M94" s="268"/>
      <c r="N94" s="268"/>
      <c r="O94" s="268"/>
      <c r="P94" s="268"/>
      <c r="Q94" s="269"/>
      <c r="R94" s="267">
        <f>SUM(R74:W74,R93:W93)</f>
        <v>750</v>
      </c>
      <c r="S94" s="268"/>
      <c r="T94" s="268"/>
      <c r="U94" s="268"/>
      <c r="V94" s="268"/>
      <c r="W94" s="269"/>
      <c r="X94" s="267">
        <f>SUM(X74:AC74,X93:AC93)</f>
        <v>750</v>
      </c>
      <c r="Y94" s="268"/>
      <c r="Z94" s="268"/>
      <c r="AA94" s="268"/>
      <c r="AB94" s="268"/>
      <c r="AC94" s="269"/>
      <c r="AD94" s="267">
        <f>SUM(AD74:AI74,AD91:AI91,AD93:AI93)</f>
        <v>810</v>
      </c>
      <c r="AE94" s="268"/>
      <c r="AF94" s="268"/>
      <c r="AG94" s="268"/>
      <c r="AH94" s="268"/>
      <c r="AI94" s="269"/>
      <c r="AJ94" s="267">
        <f>SUM(AJ74:AO74,AJ93:AO93)</f>
        <v>750</v>
      </c>
      <c r="AK94" s="268"/>
      <c r="AL94" s="268"/>
      <c r="AM94" s="268"/>
      <c r="AN94" s="268"/>
      <c r="AO94" s="269"/>
      <c r="AP94" s="267">
        <f>SUM(AP74:AU74,AP91:AU91,AP93:AU93)</f>
        <v>750</v>
      </c>
      <c r="AQ94" s="268"/>
      <c r="AR94" s="268"/>
      <c r="AS94" s="268"/>
      <c r="AT94" s="268"/>
      <c r="AU94" s="269"/>
      <c r="AV94" s="267">
        <f>SUM(AV74:BA74,AV90:BA90,AV93:BA93)</f>
        <v>750</v>
      </c>
      <c r="AW94" s="268"/>
      <c r="AX94" s="268"/>
      <c r="AY94" s="268"/>
      <c r="AZ94" s="268"/>
      <c r="BA94" s="269"/>
      <c r="BB94" s="267">
        <f>SUM(BB74:BG74,BB90:BG90,BB91:BG91,BB93:BG93)</f>
        <v>750</v>
      </c>
      <c r="BC94" s="268"/>
      <c r="BD94" s="268"/>
      <c r="BE94" s="268"/>
      <c r="BF94" s="268"/>
      <c r="BG94" s="269"/>
      <c r="BH94" s="267">
        <f>SUM(BH74:BM74,BH90:BM90,BH93:BM93)</f>
        <v>750</v>
      </c>
      <c r="BI94" s="268"/>
      <c r="BJ94" s="268"/>
      <c r="BK94" s="268"/>
      <c r="BL94" s="268"/>
      <c r="BM94" s="269"/>
      <c r="BN94" s="267">
        <f>SUM(BN74:BS74,BN90:BS90,BN93:BS93)</f>
        <v>750</v>
      </c>
      <c r="BO94" s="268"/>
      <c r="BP94" s="268"/>
      <c r="BQ94" s="268"/>
      <c r="BR94" s="268"/>
      <c r="BS94" s="268"/>
      <c r="BT94" s="173">
        <f t="shared" ref="BT94:CC94" si="50">SUM(BT6:BT73,BT90:BT91)</f>
        <v>30</v>
      </c>
      <c r="BU94" s="172">
        <f t="shared" si="50"/>
        <v>30</v>
      </c>
      <c r="BV94" s="167">
        <f t="shared" si="50"/>
        <v>30</v>
      </c>
      <c r="BW94" s="167">
        <f t="shared" si="50"/>
        <v>30</v>
      </c>
      <c r="BX94" s="167">
        <f t="shared" si="50"/>
        <v>30</v>
      </c>
      <c r="BY94" s="167">
        <f t="shared" si="50"/>
        <v>30</v>
      </c>
      <c r="BZ94" s="167">
        <f t="shared" si="50"/>
        <v>30</v>
      </c>
      <c r="CA94" s="167">
        <f t="shared" si="50"/>
        <v>30</v>
      </c>
      <c r="CB94" s="167">
        <f t="shared" si="50"/>
        <v>30</v>
      </c>
      <c r="CC94" s="168">
        <f t="shared" si="50"/>
        <v>30</v>
      </c>
      <c r="CD94" s="177">
        <f>SUM(CD6:CD73,CD90,CD91)</f>
        <v>300</v>
      </c>
      <c r="CE94" s="180">
        <f>SUM(CE6:CE73,CE90:CE91)</f>
        <v>171.7</v>
      </c>
      <c r="CF94" s="89">
        <f>SUM(CF6:CF73,CF90:CF91)</f>
        <v>223</v>
      </c>
      <c r="CG94" s="127">
        <f>SUM(CG6:CG73,CG90:CG91)</f>
        <v>124</v>
      </c>
      <c r="CH94" s="54">
        <f>SUM(CH6:CH93)</f>
        <v>13</v>
      </c>
      <c r="CJ94" s="6"/>
    </row>
    <row r="95" spans="1:88" ht="21" customHeight="1">
      <c r="A95" s="204"/>
      <c r="B95" s="23" t="s">
        <v>107</v>
      </c>
      <c r="CD95" s="273"/>
      <c r="CE95" s="273"/>
      <c r="CF95" s="276"/>
      <c r="CG95" s="276"/>
    </row>
    <row r="96" spans="1:88">
      <c r="A96" s="204"/>
      <c r="D96" s="126"/>
      <c r="L96" s="21"/>
      <c r="CD96" s="274"/>
      <c r="CE96" s="274"/>
      <c r="CF96" s="277"/>
      <c r="CG96" s="278"/>
    </row>
    <row r="97" spans="1:85">
      <c r="A97" s="204"/>
      <c r="L97" s="21"/>
      <c r="CD97" s="275"/>
      <c r="CE97" s="275"/>
      <c r="CF97" s="277"/>
      <c r="CG97" s="278"/>
    </row>
    <row r="98" spans="1:85">
      <c r="L98" s="21"/>
    </row>
    <row r="99" spans="1:85">
      <c r="L99" s="21"/>
    </row>
    <row r="100" spans="1:85">
      <c r="L100" s="21"/>
    </row>
    <row r="101" spans="1:85">
      <c r="L101" s="21"/>
    </row>
    <row r="102" spans="1:85">
      <c r="L102" s="21"/>
    </row>
    <row r="103" spans="1:85">
      <c r="L103" s="21"/>
    </row>
    <row r="104" spans="1:85">
      <c r="L104" s="21"/>
    </row>
    <row r="105" spans="1:85">
      <c r="L105" s="21"/>
    </row>
    <row r="106" spans="1:85">
      <c r="L106" s="21"/>
    </row>
    <row r="107" spans="1:85">
      <c r="L107" s="21"/>
    </row>
    <row r="108" spans="1:85">
      <c r="L108" s="21"/>
    </row>
    <row r="109" spans="1:85">
      <c r="L109" s="21"/>
    </row>
    <row r="110" spans="1:85">
      <c r="L110" s="21"/>
    </row>
    <row r="111" spans="1:85">
      <c r="L111" s="21"/>
    </row>
    <row r="112" spans="1:85">
      <c r="L112" s="21"/>
    </row>
  </sheetData>
  <mergeCells count="73">
    <mergeCell ref="BT12:CG12"/>
    <mergeCell ref="BT21:CG21"/>
    <mergeCell ref="BT61:CG61"/>
    <mergeCell ref="A75:BS75"/>
    <mergeCell ref="BT75:CG75"/>
    <mergeCell ref="B2:B4"/>
    <mergeCell ref="AP3:AU3"/>
    <mergeCell ref="D3:D4"/>
    <mergeCell ref="A5:BS5"/>
    <mergeCell ref="L3:Q3"/>
    <mergeCell ref="R3:W3"/>
    <mergeCell ref="X3:AC3"/>
    <mergeCell ref="C2:C4"/>
    <mergeCell ref="BH3:BM3"/>
    <mergeCell ref="A2:A4"/>
    <mergeCell ref="AD3:AI3"/>
    <mergeCell ref="AJ3:AO3"/>
    <mergeCell ref="D2:K2"/>
    <mergeCell ref="E3:E4"/>
    <mergeCell ref="F3:K3"/>
    <mergeCell ref="BT2:CC2"/>
    <mergeCell ref="BW3:BW5"/>
    <mergeCell ref="BN3:BS3"/>
    <mergeCell ref="BT3:BT5"/>
    <mergeCell ref="BU3:BU5"/>
    <mergeCell ref="BV3:BV5"/>
    <mergeCell ref="CC3:CC5"/>
    <mergeCell ref="CB3:CB5"/>
    <mergeCell ref="BX3:BX5"/>
    <mergeCell ref="BY3:BY5"/>
    <mergeCell ref="BZ3:BZ5"/>
    <mergeCell ref="CA3:CA5"/>
    <mergeCell ref="CD2:CD5"/>
    <mergeCell ref="CE2:CH2"/>
    <mergeCell ref="CN3:CN5"/>
    <mergeCell ref="CO3:CO5"/>
    <mergeCell ref="CF3:CF5"/>
    <mergeCell ref="CG3:CG5"/>
    <mergeCell ref="CE3:CE5"/>
    <mergeCell ref="CK3:CK5"/>
    <mergeCell ref="CJ3:CJ5"/>
    <mergeCell ref="CL3:CL5"/>
    <mergeCell ref="CM3:CM5"/>
    <mergeCell ref="CH3:CH5"/>
    <mergeCell ref="X94:AC94"/>
    <mergeCell ref="AD94:AI94"/>
    <mergeCell ref="AJ94:AO94"/>
    <mergeCell ref="A12:BS12"/>
    <mergeCell ref="A21:BS21"/>
    <mergeCell ref="A61:BS61"/>
    <mergeCell ref="CD95:CD97"/>
    <mergeCell ref="CE95:CE97"/>
    <mergeCell ref="CF95:CF97"/>
    <mergeCell ref="CG95:CG97"/>
    <mergeCell ref="L2:BS2"/>
    <mergeCell ref="AV3:BA3"/>
    <mergeCell ref="BB3:BG3"/>
    <mergeCell ref="AP94:AU94"/>
    <mergeCell ref="L20:CG20"/>
    <mergeCell ref="L11:CG11"/>
    <mergeCell ref="AV94:BA94"/>
    <mergeCell ref="BB94:BG94"/>
    <mergeCell ref="BH94:BM94"/>
    <mergeCell ref="BN94:BS94"/>
    <mergeCell ref="L94:Q94"/>
    <mergeCell ref="R94:W94"/>
    <mergeCell ref="CD93:CG93"/>
    <mergeCell ref="BT74:CG74"/>
    <mergeCell ref="L60:CG60"/>
    <mergeCell ref="BT89:CG89"/>
    <mergeCell ref="A89:BS89"/>
    <mergeCell ref="L92:CG92"/>
    <mergeCell ref="BT88:CG88"/>
  </mergeCells>
  <printOptions horizontalCentered="1"/>
  <pageMargins left="0.15748031496062992" right="0.74803149606299213" top="0.39370078740157483" bottom="0.15748031496062992" header="0.51181102362204722" footer="0.51181102362204722"/>
  <pageSetup paperSize="8" scale="68" orientation="landscape" r:id="rId1"/>
  <headerFooter alignWithMargins="0"/>
  <ignoredErrors>
    <ignoredError sqref="BT94 CG94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IV113"/>
  <sheetViews>
    <sheetView tabSelected="1" topLeftCell="BH1" zoomScale="75" zoomScaleNormal="75" zoomScaleSheetLayoutView="83" workbookViewId="0">
      <pane ySplit="4" topLeftCell="A86" activePane="bottomLeft" state="frozen"/>
      <selection pane="bottomLeft" activeCell="CK12" sqref="CK12"/>
    </sheetView>
  </sheetViews>
  <sheetFormatPr defaultRowHeight="15.6"/>
  <cols>
    <col min="1" max="1" width="7" customWidth="1"/>
    <col min="2" max="2" width="51.5546875" style="22" customWidth="1"/>
    <col min="3" max="3" width="7.5546875" style="21" customWidth="1"/>
    <col min="4" max="4" width="8.5546875" style="21" customWidth="1"/>
    <col min="5" max="8" width="6.44140625" style="21" customWidth="1"/>
    <col min="9" max="9" width="8" style="21" customWidth="1"/>
    <col min="10" max="11" width="6.44140625" style="21" customWidth="1"/>
    <col min="12" max="12" width="5.5546875" style="81" customWidth="1"/>
    <col min="13" max="71" width="5.5546875" style="21" customWidth="1"/>
    <col min="72" max="81" width="3.88671875" style="21" customWidth="1"/>
    <col min="82" max="83" width="9.109375" style="21" customWidth="1"/>
    <col min="84" max="85" width="8.44140625" style="21" customWidth="1"/>
    <col min="86" max="86" width="8.33203125" style="21" customWidth="1"/>
    <col min="87" max="87" width="8" style="21" hidden="1" customWidth="1"/>
    <col min="88" max="88" width="9.109375" hidden="1" customWidth="1"/>
    <col min="89" max="89" width="50.6640625" customWidth="1"/>
    <col min="90" max="90" width="38.6640625" customWidth="1"/>
    <col min="91" max="91" width="23.88671875" customWidth="1"/>
    <col min="92" max="92" width="19.88671875" customWidth="1"/>
    <col min="93" max="93" width="14.33203125" customWidth="1"/>
    <col min="94" max="94" width="8.88671875" customWidth="1"/>
    <col min="95" max="122" width="9.109375" customWidth="1"/>
  </cols>
  <sheetData>
    <row r="1" spans="1:122" s="204" customFormat="1" ht="16.2" thickBot="1">
      <c r="A1" s="3"/>
      <c r="B1" s="215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</row>
    <row r="2" spans="1:122" s="204" customFormat="1" ht="12" customHeight="1" thickBot="1">
      <c r="A2" s="318" t="s">
        <v>130</v>
      </c>
      <c r="B2" s="310" t="s">
        <v>129</v>
      </c>
      <c r="C2" s="315" t="s">
        <v>131</v>
      </c>
      <c r="D2" s="279" t="s">
        <v>114</v>
      </c>
      <c r="E2" s="280"/>
      <c r="F2" s="321"/>
      <c r="G2" s="321"/>
      <c r="H2" s="321"/>
      <c r="I2" s="321"/>
      <c r="J2" s="321"/>
      <c r="K2" s="322"/>
      <c r="L2" s="279" t="s">
        <v>122</v>
      </c>
      <c r="M2" s="280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2"/>
      <c r="BT2" s="295" t="s">
        <v>13</v>
      </c>
      <c r="BU2" s="296"/>
      <c r="BV2" s="296"/>
      <c r="BW2" s="296"/>
      <c r="BX2" s="296"/>
      <c r="BY2" s="296"/>
      <c r="BZ2" s="296"/>
      <c r="CA2" s="296"/>
      <c r="CB2" s="296"/>
      <c r="CC2" s="297"/>
      <c r="CD2" s="307" t="s">
        <v>13</v>
      </c>
      <c r="CE2" s="295" t="s">
        <v>14</v>
      </c>
      <c r="CF2" s="296"/>
      <c r="CG2" s="296"/>
      <c r="CH2" s="297"/>
      <c r="CI2" s="92"/>
    </row>
    <row r="3" spans="1:122" s="204" customFormat="1" ht="13.5" customHeight="1" thickBot="1">
      <c r="A3" s="319"/>
      <c r="B3" s="311"/>
      <c r="C3" s="316"/>
      <c r="D3" s="333" t="s">
        <v>112</v>
      </c>
      <c r="E3" s="315" t="s">
        <v>113</v>
      </c>
      <c r="F3" s="323" t="s">
        <v>115</v>
      </c>
      <c r="G3" s="324"/>
      <c r="H3" s="324"/>
      <c r="I3" s="324"/>
      <c r="J3" s="324"/>
      <c r="K3" s="325"/>
      <c r="L3" s="283" t="s">
        <v>116</v>
      </c>
      <c r="M3" s="284"/>
      <c r="N3" s="284"/>
      <c r="O3" s="284"/>
      <c r="P3" s="284"/>
      <c r="Q3" s="285"/>
      <c r="R3" s="279" t="s">
        <v>117</v>
      </c>
      <c r="S3" s="280"/>
      <c r="T3" s="280"/>
      <c r="U3" s="280"/>
      <c r="V3" s="280"/>
      <c r="W3" s="286"/>
      <c r="X3" s="283" t="s">
        <v>132</v>
      </c>
      <c r="Y3" s="284"/>
      <c r="Z3" s="284"/>
      <c r="AA3" s="284"/>
      <c r="AB3" s="284"/>
      <c r="AC3" s="285"/>
      <c r="AD3" s="279" t="s">
        <v>119</v>
      </c>
      <c r="AE3" s="280"/>
      <c r="AF3" s="280"/>
      <c r="AG3" s="280"/>
      <c r="AH3" s="280"/>
      <c r="AI3" s="286"/>
      <c r="AJ3" s="283" t="s">
        <v>120</v>
      </c>
      <c r="AK3" s="284"/>
      <c r="AL3" s="284"/>
      <c r="AM3" s="284"/>
      <c r="AN3" s="284"/>
      <c r="AO3" s="285"/>
      <c r="AP3" s="279" t="s">
        <v>121</v>
      </c>
      <c r="AQ3" s="280"/>
      <c r="AR3" s="280"/>
      <c r="AS3" s="280"/>
      <c r="AT3" s="280"/>
      <c r="AU3" s="286"/>
      <c r="AV3" s="283" t="s">
        <v>123</v>
      </c>
      <c r="AW3" s="284"/>
      <c r="AX3" s="284"/>
      <c r="AY3" s="284"/>
      <c r="AZ3" s="284"/>
      <c r="BA3" s="285"/>
      <c r="BB3" s="279" t="s">
        <v>124</v>
      </c>
      <c r="BC3" s="280"/>
      <c r="BD3" s="280"/>
      <c r="BE3" s="280"/>
      <c r="BF3" s="280"/>
      <c r="BG3" s="286"/>
      <c r="BH3" s="283" t="s">
        <v>125</v>
      </c>
      <c r="BI3" s="284"/>
      <c r="BJ3" s="284"/>
      <c r="BK3" s="284"/>
      <c r="BL3" s="284"/>
      <c r="BM3" s="285"/>
      <c r="BN3" s="279" t="s">
        <v>126</v>
      </c>
      <c r="BO3" s="280"/>
      <c r="BP3" s="280"/>
      <c r="BQ3" s="280"/>
      <c r="BR3" s="280"/>
      <c r="BS3" s="286"/>
      <c r="BT3" s="301" t="s">
        <v>0</v>
      </c>
      <c r="BU3" s="298" t="s">
        <v>1</v>
      </c>
      <c r="BV3" s="298" t="s">
        <v>2</v>
      </c>
      <c r="BW3" s="298" t="s">
        <v>3</v>
      </c>
      <c r="BX3" s="298" t="s">
        <v>4</v>
      </c>
      <c r="BY3" s="298" t="s">
        <v>5</v>
      </c>
      <c r="BZ3" s="298" t="s">
        <v>9</v>
      </c>
      <c r="CA3" s="298" t="s">
        <v>10</v>
      </c>
      <c r="CB3" s="298" t="s">
        <v>11</v>
      </c>
      <c r="CC3" s="304" t="s">
        <v>12</v>
      </c>
      <c r="CD3" s="329"/>
      <c r="CE3" s="341" t="s">
        <v>144</v>
      </c>
      <c r="CF3" s="289" t="s">
        <v>127</v>
      </c>
      <c r="CG3" s="339" t="s">
        <v>128</v>
      </c>
      <c r="CH3" s="342" t="s">
        <v>145</v>
      </c>
      <c r="CI3" s="21"/>
      <c r="CJ3" s="288"/>
      <c r="CK3" s="288"/>
      <c r="CL3" s="288"/>
      <c r="CM3" s="288"/>
      <c r="CN3" s="288"/>
      <c r="CO3" s="288"/>
    </row>
    <row r="4" spans="1:122" s="204" customFormat="1" ht="76.8" customHeight="1" thickBot="1">
      <c r="A4" s="320"/>
      <c r="B4" s="312"/>
      <c r="C4" s="317"/>
      <c r="D4" s="334"/>
      <c r="E4" s="317"/>
      <c r="F4" s="111" t="s">
        <v>8</v>
      </c>
      <c r="G4" s="109" t="s">
        <v>22</v>
      </c>
      <c r="H4" s="27" t="s">
        <v>23</v>
      </c>
      <c r="I4" s="109" t="s">
        <v>15</v>
      </c>
      <c r="J4" s="109" t="s">
        <v>7</v>
      </c>
      <c r="K4" s="112" t="s">
        <v>6</v>
      </c>
      <c r="L4" s="25" t="s">
        <v>8</v>
      </c>
      <c r="M4" s="26" t="s">
        <v>22</v>
      </c>
      <c r="N4" s="26" t="s">
        <v>23</v>
      </c>
      <c r="O4" s="88" t="s">
        <v>15</v>
      </c>
      <c r="P4" s="26" t="s">
        <v>7</v>
      </c>
      <c r="Q4" s="120" t="s">
        <v>6</v>
      </c>
      <c r="R4" s="107" t="s">
        <v>8</v>
      </c>
      <c r="S4" s="27" t="s">
        <v>22</v>
      </c>
      <c r="T4" s="27" t="s">
        <v>23</v>
      </c>
      <c r="U4" s="24" t="s">
        <v>15</v>
      </c>
      <c r="V4" s="27" t="s">
        <v>7</v>
      </c>
      <c r="W4" s="119" t="s">
        <v>6</v>
      </c>
      <c r="X4" s="28" t="s">
        <v>8</v>
      </c>
      <c r="Y4" s="26" t="s">
        <v>22</v>
      </c>
      <c r="Z4" s="26" t="s">
        <v>23</v>
      </c>
      <c r="AA4" s="88" t="s">
        <v>15</v>
      </c>
      <c r="AB4" s="26" t="s">
        <v>7</v>
      </c>
      <c r="AC4" s="120" t="s">
        <v>6</v>
      </c>
      <c r="AD4" s="107" t="s">
        <v>8</v>
      </c>
      <c r="AE4" s="27" t="s">
        <v>22</v>
      </c>
      <c r="AF4" s="27" t="s">
        <v>23</v>
      </c>
      <c r="AG4" s="24" t="s">
        <v>15</v>
      </c>
      <c r="AH4" s="27" t="s">
        <v>7</v>
      </c>
      <c r="AI4" s="119" t="s">
        <v>6</v>
      </c>
      <c r="AJ4" s="28" t="s">
        <v>8</v>
      </c>
      <c r="AK4" s="26" t="s">
        <v>21</v>
      </c>
      <c r="AL4" s="26" t="s">
        <v>23</v>
      </c>
      <c r="AM4" s="88" t="s">
        <v>15</v>
      </c>
      <c r="AN4" s="26" t="s">
        <v>7</v>
      </c>
      <c r="AO4" s="120" t="s">
        <v>6</v>
      </c>
      <c r="AP4" s="107" t="s">
        <v>8</v>
      </c>
      <c r="AQ4" s="27" t="s">
        <v>22</v>
      </c>
      <c r="AR4" s="27" t="s">
        <v>23</v>
      </c>
      <c r="AS4" s="24" t="s">
        <v>15</v>
      </c>
      <c r="AT4" s="27" t="s">
        <v>7</v>
      </c>
      <c r="AU4" s="121" t="s">
        <v>6</v>
      </c>
      <c r="AV4" s="122" t="s">
        <v>8</v>
      </c>
      <c r="AW4" s="26" t="s">
        <v>22</v>
      </c>
      <c r="AX4" s="26" t="s">
        <v>23</v>
      </c>
      <c r="AY4" s="88" t="s">
        <v>15</v>
      </c>
      <c r="AZ4" s="26" t="s">
        <v>7</v>
      </c>
      <c r="BA4" s="120" t="s">
        <v>6</v>
      </c>
      <c r="BB4" s="107" t="s">
        <v>8</v>
      </c>
      <c r="BC4" s="27" t="s">
        <v>22</v>
      </c>
      <c r="BD4" s="27" t="s">
        <v>23</v>
      </c>
      <c r="BE4" s="24" t="s">
        <v>15</v>
      </c>
      <c r="BF4" s="27" t="s">
        <v>7</v>
      </c>
      <c r="BG4" s="119" t="s">
        <v>6</v>
      </c>
      <c r="BH4" s="122" t="s">
        <v>8</v>
      </c>
      <c r="BI4" s="26" t="s">
        <v>22</v>
      </c>
      <c r="BJ4" s="26" t="s">
        <v>23</v>
      </c>
      <c r="BK4" s="88" t="s">
        <v>15</v>
      </c>
      <c r="BL4" s="26" t="s">
        <v>7</v>
      </c>
      <c r="BM4" s="120" t="s">
        <v>6</v>
      </c>
      <c r="BN4" s="107" t="s">
        <v>8</v>
      </c>
      <c r="BO4" s="27" t="s">
        <v>22</v>
      </c>
      <c r="BP4" s="27" t="s">
        <v>23</v>
      </c>
      <c r="BQ4" s="24" t="s">
        <v>15</v>
      </c>
      <c r="BR4" s="27" t="s">
        <v>7</v>
      </c>
      <c r="BS4" s="110" t="s">
        <v>6</v>
      </c>
      <c r="BT4" s="302"/>
      <c r="BU4" s="299"/>
      <c r="BV4" s="299"/>
      <c r="BW4" s="299"/>
      <c r="BX4" s="299"/>
      <c r="BY4" s="299"/>
      <c r="BZ4" s="299"/>
      <c r="CA4" s="299"/>
      <c r="CB4" s="299"/>
      <c r="CC4" s="305"/>
      <c r="CD4" s="329"/>
      <c r="CE4" s="331"/>
      <c r="CF4" s="289"/>
      <c r="CG4" s="291"/>
      <c r="CH4" s="343"/>
      <c r="CI4" s="21"/>
      <c r="CJ4" s="288"/>
      <c r="CK4" s="288"/>
      <c r="CL4" s="288"/>
      <c r="CM4" s="288"/>
      <c r="CN4" s="288"/>
      <c r="CO4" s="288"/>
    </row>
    <row r="5" spans="1:122" s="204" customFormat="1" ht="15.9" customHeight="1" thickBot="1">
      <c r="A5" s="270" t="s">
        <v>108</v>
      </c>
      <c r="B5" s="271"/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2"/>
      <c r="BT5" s="303"/>
      <c r="BU5" s="300"/>
      <c r="BV5" s="300"/>
      <c r="BW5" s="300"/>
      <c r="BX5" s="300"/>
      <c r="BY5" s="300"/>
      <c r="BZ5" s="300"/>
      <c r="CA5" s="300"/>
      <c r="CB5" s="300"/>
      <c r="CC5" s="306"/>
      <c r="CD5" s="330"/>
      <c r="CE5" s="332"/>
      <c r="CF5" s="290"/>
      <c r="CG5" s="292"/>
      <c r="CH5" s="343"/>
      <c r="CI5" s="21"/>
      <c r="CJ5" s="288"/>
      <c r="CK5" s="288"/>
      <c r="CL5" s="288"/>
      <c r="CM5" s="288"/>
      <c r="CN5" s="288"/>
      <c r="CO5" s="288"/>
    </row>
    <row r="6" spans="1:122" s="204" customFormat="1" ht="15.9" customHeight="1">
      <c r="A6" s="106">
        <v>1</v>
      </c>
      <c r="B6" s="83" t="s">
        <v>50</v>
      </c>
      <c r="C6" s="29" t="s">
        <v>16</v>
      </c>
      <c r="D6" s="196">
        <f>SUM(F6:K6)</f>
        <v>300</v>
      </c>
      <c r="E6" s="29">
        <f>SUM(F6:J6)</f>
        <v>144</v>
      </c>
      <c r="F6" s="113">
        <f t="shared" ref="F6:G10" si="0">SUM(L6:L6,R6:R6,X6:X6,AD6:AD6,AJ6:AJ6,AP6:AP6,AV6:AV6,BB6:BB6,BH6:BH6,BN6:BN6)</f>
        <v>0</v>
      </c>
      <c r="G6" s="114">
        <f t="shared" si="0"/>
        <v>120</v>
      </c>
      <c r="H6" s="114">
        <f t="shared" ref="H6:K10" si="1">SUM(N6,T6,Z6,AF6,AL6,AR6,AX6,BD6,BJ6,BP6)</f>
        <v>0</v>
      </c>
      <c r="I6" s="114">
        <f t="shared" si="1"/>
        <v>16</v>
      </c>
      <c r="J6" s="114">
        <f t="shared" si="1"/>
        <v>8</v>
      </c>
      <c r="K6" s="115">
        <f t="shared" si="1"/>
        <v>156</v>
      </c>
      <c r="L6" s="31"/>
      <c r="M6" s="31"/>
      <c r="N6" s="31"/>
      <c r="O6" s="31"/>
      <c r="P6" s="31"/>
      <c r="Q6" s="32"/>
      <c r="R6" s="33"/>
      <c r="S6" s="7">
        <v>30</v>
      </c>
      <c r="T6" s="8"/>
      <c r="U6" s="8">
        <v>4</v>
      </c>
      <c r="V6" s="8">
        <v>2</v>
      </c>
      <c r="W6" s="34">
        <v>39</v>
      </c>
      <c r="X6" s="30"/>
      <c r="Y6" s="30">
        <v>30</v>
      </c>
      <c r="Z6" s="31"/>
      <c r="AA6" s="31">
        <v>4</v>
      </c>
      <c r="AB6" s="31">
        <v>2</v>
      </c>
      <c r="AC6" s="32">
        <v>39</v>
      </c>
      <c r="AD6" s="33"/>
      <c r="AE6" s="7">
        <v>30</v>
      </c>
      <c r="AF6" s="8"/>
      <c r="AG6" s="8">
        <v>4</v>
      </c>
      <c r="AH6" s="8">
        <v>2</v>
      </c>
      <c r="AI6" s="34">
        <v>39</v>
      </c>
      <c r="AJ6" s="30"/>
      <c r="AK6" s="30"/>
      <c r="AL6" s="31"/>
      <c r="AM6" s="31"/>
      <c r="AN6" s="31"/>
      <c r="AO6" s="32"/>
      <c r="AP6" s="33"/>
      <c r="AQ6" s="7">
        <v>30</v>
      </c>
      <c r="AR6" s="8"/>
      <c r="AS6" s="8">
        <v>4</v>
      </c>
      <c r="AT6" s="8">
        <v>2</v>
      </c>
      <c r="AU6" s="34">
        <v>39</v>
      </c>
      <c r="AV6" s="30"/>
      <c r="AW6" s="30"/>
      <c r="AX6" s="31"/>
      <c r="AY6" s="31"/>
      <c r="AZ6" s="31"/>
      <c r="BA6" s="32"/>
      <c r="BB6" s="33"/>
      <c r="BC6" s="7"/>
      <c r="BD6" s="8"/>
      <c r="BE6" s="7"/>
      <c r="BF6" s="8"/>
      <c r="BG6" s="34"/>
      <c r="BH6" s="30"/>
      <c r="BI6" s="30"/>
      <c r="BJ6" s="31"/>
      <c r="BK6" s="31"/>
      <c r="BL6" s="31"/>
      <c r="BM6" s="32"/>
      <c r="BN6" s="33"/>
      <c r="BO6" s="7"/>
      <c r="BP6" s="8"/>
      <c r="BQ6" s="8"/>
      <c r="BR6" s="8"/>
      <c r="BS6" s="34"/>
      <c r="BT6" s="35"/>
      <c r="BU6" s="36">
        <v>3</v>
      </c>
      <c r="BV6" s="36">
        <v>3</v>
      </c>
      <c r="BW6" s="36">
        <v>3</v>
      </c>
      <c r="BX6" s="36"/>
      <c r="BY6" s="36">
        <v>3</v>
      </c>
      <c r="BZ6" s="36"/>
      <c r="CA6" s="36"/>
      <c r="CB6" s="36"/>
      <c r="CC6" s="37"/>
      <c r="CD6" s="216">
        <v>12</v>
      </c>
      <c r="CE6" s="7">
        <f>ROUND(E6/25,1)</f>
        <v>5.8</v>
      </c>
      <c r="CF6" s="7"/>
      <c r="CG6" s="344">
        <v>12</v>
      </c>
      <c r="CH6" s="350">
        <v>6</v>
      </c>
      <c r="CI6" s="21"/>
    </row>
    <row r="7" spans="1:122" s="204" customFormat="1" ht="15.9" customHeight="1">
      <c r="A7" s="213">
        <v>2</v>
      </c>
      <c r="B7" s="84" t="s">
        <v>51</v>
      </c>
      <c r="C7" s="29" t="s">
        <v>17</v>
      </c>
      <c r="D7" s="196">
        <f>SUM(F7:K7)</f>
        <v>50</v>
      </c>
      <c r="E7" s="38">
        <f>SUM(F7:J7)</f>
        <v>24</v>
      </c>
      <c r="F7" s="98">
        <f t="shared" si="0"/>
        <v>0</v>
      </c>
      <c r="G7" s="99">
        <f t="shared" si="0"/>
        <v>0</v>
      </c>
      <c r="H7" s="99">
        <f t="shared" si="1"/>
        <v>20</v>
      </c>
      <c r="I7" s="99">
        <f t="shared" si="1"/>
        <v>2</v>
      </c>
      <c r="J7" s="99">
        <f t="shared" si="1"/>
        <v>2</v>
      </c>
      <c r="K7" s="100">
        <f t="shared" si="1"/>
        <v>26</v>
      </c>
      <c r="L7" s="40"/>
      <c r="M7" s="40"/>
      <c r="N7" s="40"/>
      <c r="O7" s="40"/>
      <c r="P7" s="40"/>
      <c r="Q7" s="41"/>
      <c r="R7" s="42"/>
      <c r="S7" s="9"/>
      <c r="T7" s="10"/>
      <c r="U7" s="10"/>
      <c r="V7" s="10"/>
      <c r="W7" s="20"/>
      <c r="X7" s="39"/>
      <c r="Y7" s="39"/>
      <c r="Z7" s="40">
        <v>20</v>
      </c>
      <c r="AA7" s="40">
        <v>2</v>
      </c>
      <c r="AB7" s="40">
        <v>2</v>
      </c>
      <c r="AC7" s="41">
        <v>26</v>
      </c>
      <c r="AD7" s="42"/>
      <c r="AE7" s="11"/>
      <c r="AF7" s="12"/>
      <c r="AG7" s="12"/>
      <c r="AH7" s="12"/>
      <c r="AI7" s="14"/>
      <c r="AJ7" s="39"/>
      <c r="AK7" s="39"/>
      <c r="AL7" s="40"/>
      <c r="AM7" s="40"/>
      <c r="AN7" s="40"/>
      <c r="AO7" s="41"/>
      <c r="AP7" s="42"/>
      <c r="AQ7" s="11"/>
      <c r="AR7" s="12"/>
      <c r="AS7" s="12"/>
      <c r="AT7" s="12"/>
      <c r="AU7" s="14"/>
      <c r="AV7" s="39"/>
      <c r="AW7" s="39"/>
      <c r="AX7" s="40"/>
      <c r="AY7" s="40"/>
      <c r="AZ7" s="40"/>
      <c r="BA7" s="41"/>
      <c r="BB7" s="42"/>
      <c r="BC7" s="11"/>
      <c r="BD7" s="12"/>
      <c r="BE7" s="11"/>
      <c r="BF7" s="12"/>
      <c r="BG7" s="14"/>
      <c r="BH7" s="39"/>
      <c r="BI7" s="39"/>
      <c r="BJ7" s="40"/>
      <c r="BK7" s="40"/>
      <c r="BL7" s="40"/>
      <c r="BM7" s="41"/>
      <c r="BN7" s="42"/>
      <c r="BO7" s="11"/>
      <c r="BP7" s="12"/>
      <c r="BQ7" s="12"/>
      <c r="BR7" s="12"/>
      <c r="BS7" s="14"/>
      <c r="BT7" s="43"/>
      <c r="BU7" s="44"/>
      <c r="BV7" s="44">
        <v>2</v>
      </c>
      <c r="BW7" s="44"/>
      <c r="BX7" s="44"/>
      <c r="BY7" s="44"/>
      <c r="BZ7" s="44"/>
      <c r="CA7" s="44"/>
      <c r="CB7" s="44"/>
      <c r="CC7" s="45"/>
      <c r="CD7" s="216">
        <v>2</v>
      </c>
      <c r="CE7" s="7">
        <f>ROUND(E7/25,1)</f>
        <v>1</v>
      </c>
      <c r="CF7" s="9"/>
      <c r="CG7" s="345"/>
      <c r="CH7" s="351"/>
      <c r="CI7" s="21"/>
    </row>
    <row r="8" spans="1:122" s="204" customFormat="1" ht="15.9" customHeight="1">
      <c r="A8" s="213">
        <v>3</v>
      </c>
      <c r="B8" s="84" t="s">
        <v>52</v>
      </c>
      <c r="C8" s="29" t="s">
        <v>18</v>
      </c>
      <c r="D8" s="196">
        <f>SUM(F8:K8)</f>
        <v>0</v>
      </c>
      <c r="E8" s="38">
        <f>SUM(F8:J8)</f>
        <v>0</v>
      </c>
      <c r="F8" s="98">
        <f t="shared" si="0"/>
        <v>0</v>
      </c>
      <c r="G8" s="99">
        <f t="shared" si="0"/>
        <v>0</v>
      </c>
      <c r="H8" s="99">
        <f t="shared" si="1"/>
        <v>0</v>
      </c>
      <c r="I8" s="99">
        <f t="shared" si="1"/>
        <v>0</v>
      </c>
      <c r="J8" s="99">
        <f t="shared" si="1"/>
        <v>0</v>
      </c>
      <c r="K8" s="100">
        <f t="shared" si="1"/>
        <v>0</v>
      </c>
      <c r="L8" s="40"/>
      <c r="M8" s="40"/>
      <c r="N8" s="40"/>
      <c r="O8" s="40"/>
      <c r="P8" s="40"/>
      <c r="Q8" s="41"/>
      <c r="R8" s="42"/>
      <c r="S8" s="11"/>
      <c r="T8" s="12"/>
      <c r="U8" s="12"/>
      <c r="V8" s="12"/>
      <c r="W8" s="14"/>
      <c r="X8" s="39"/>
      <c r="Y8" s="39"/>
      <c r="Z8" s="40"/>
      <c r="AA8" s="40"/>
      <c r="AB8" s="40"/>
      <c r="AC8" s="41"/>
      <c r="AD8" s="42"/>
      <c r="AE8" s="11"/>
      <c r="AF8" s="12"/>
      <c r="AG8" s="12"/>
      <c r="AH8" s="12"/>
      <c r="AI8" s="14"/>
      <c r="AJ8" s="39"/>
      <c r="AK8" s="39"/>
      <c r="AL8" s="40"/>
      <c r="AM8" s="40"/>
      <c r="AN8" s="40"/>
      <c r="AO8" s="41"/>
      <c r="AP8" s="42"/>
      <c r="AQ8" s="11"/>
      <c r="AR8" s="12"/>
      <c r="AS8" s="12"/>
      <c r="AT8" s="12"/>
      <c r="AU8" s="14"/>
      <c r="AV8" s="39"/>
      <c r="AW8" s="39"/>
      <c r="AX8" s="40"/>
      <c r="AY8" s="40"/>
      <c r="AZ8" s="40"/>
      <c r="BA8" s="41"/>
      <c r="BB8" s="42"/>
      <c r="BC8" s="11"/>
      <c r="BD8" s="12"/>
      <c r="BE8" s="11"/>
      <c r="BF8" s="12"/>
      <c r="BG8" s="14"/>
      <c r="BH8" s="39"/>
      <c r="BI8" s="39"/>
      <c r="BJ8" s="40"/>
      <c r="BK8" s="40"/>
      <c r="BL8" s="40"/>
      <c r="BM8" s="41"/>
      <c r="BN8" s="42"/>
      <c r="BO8" s="11"/>
      <c r="BP8" s="12"/>
      <c r="BQ8" s="12"/>
      <c r="BR8" s="12"/>
      <c r="BS8" s="14"/>
      <c r="BT8" s="46"/>
      <c r="BU8" s="47"/>
      <c r="BV8" s="47"/>
      <c r="BW8" s="47"/>
      <c r="BX8" s="47"/>
      <c r="BY8" s="47"/>
      <c r="BZ8" s="47"/>
      <c r="CA8" s="47"/>
      <c r="CB8" s="47"/>
      <c r="CC8" s="48"/>
      <c r="CD8" s="216">
        <v>0</v>
      </c>
      <c r="CE8" s="7">
        <f>ROUND(E8/25,1)</f>
        <v>0</v>
      </c>
      <c r="CF8" s="11"/>
      <c r="CG8" s="346"/>
      <c r="CH8" s="351"/>
      <c r="CI8" s="21"/>
    </row>
    <row r="9" spans="1:122" s="204" customFormat="1" ht="15.9" customHeight="1">
      <c r="A9" s="213">
        <v>4</v>
      </c>
      <c r="B9" s="85" t="s">
        <v>53</v>
      </c>
      <c r="C9" s="29" t="s">
        <v>18</v>
      </c>
      <c r="D9" s="196">
        <f>SUM(F9:K9)</f>
        <v>4</v>
      </c>
      <c r="E9" s="38">
        <f>SUM(F9:J9)</f>
        <v>4</v>
      </c>
      <c r="F9" s="98">
        <f t="shared" si="0"/>
        <v>4</v>
      </c>
      <c r="G9" s="99">
        <f t="shared" si="0"/>
        <v>0</v>
      </c>
      <c r="H9" s="99">
        <f t="shared" si="1"/>
        <v>0</v>
      </c>
      <c r="I9" s="99">
        <f t="shared" si="1"/>
        <v>0</v>
      </c>
      <c r="J9" s="99">
        <f t="shared" si="1"/>
        <v>0</v>
      </c>
      <c r="K9" s="100">
        <f t="shared" si="1"/>
        <v>0</v>
      </c>
      <c r="L9" s="40">
        <v>4</v>
      </c>
      <c r="M9" s="40"/>
      <c r="N9" s="40"/>
      <c r="O9" s="40"/>
      <c r="P9" s="40"/>
      <c r="Q9" s="41"/>
      <c r="R9" s="42"/>
      <c r="S9" s="11"/>
      <c r="T9" s="12"/>
      <c r="U9" s="12"/>
      <c r="V9" s="12"/>
      <c r="W9" s="14"/>
      <c r="X9" s="39"/>
      <c r="Y9" s="39"/>
      <c r="Z9" s="40"/>
      <c r="AA9" s="40"/>
      <c r="AB9" s="40"/>
      <c r="AC9" s="41"/>
      <c r="AD9" s="42"/>
      <c r="AE9" s="11"/>
      <c r="AF9" s="12"/>
      <c r="AG9" s="12"/>
      <c r="AH9" s="12"/>
      <c r="AI9" s="14"/>
      <c r="AJ9" s="39"/>
      <c r="AK9" s="39"/>
      <c r="AL9" s="40"/>
      <c r="AM9" s="40"/>
      <c r="AN9" s="40"/>
      <c r="AO9" s="41"/>
      <c r="AP9" s="42"/>
      <c r="AQ9" s="11"/>
      <c r="AR9" s="12"/>
      <c r="AS9" s="12"/>
      <c r="AT9" s="12"/>
      <c r="AU9" s="14"/>
      <c r="AV9" s="39"/>
      <c r="AW9" s="39"/>
      <c r="AX9" s="40"/>
      <c r="AY9" s="40"/>
      <c r="AZ9" s="40"/>
      <c r="BA9" s="41"/>
      <c r="BB9" s="42"/>
      <c r="BC9" s="11"/>
      <c r="BD9" s="12"/>
      <c r="BE9" s="11"/>
      <c r="BF9" s="12"/>
      <c r="BG9" s="14"/>
      <c r="BH9" s="39"/>
      <c r="BI9" s="39"/>
      <c r="BJ9" s="40"/>
      <c r="BK9" s="40"/>
      <c r="BL9" s="40"/>
      <c r="BM9" s="41"/>
      <c r="BN9" s="42"/>
      <c r="BO9" s="11"/>
      <c r="BP9" s="12"/>
      <c r="BQ9" s="12"/>
      <c r="BR9" s="12"/>
      <c r="BS9" s="14"/>
      <c r="BT9" s="46"/>
      <c r="BU9" s="47"/>
      <c r="BV9" s="47"/>
      <c r="BW9" s="47"/>
      <c r="BX9" s="47"/>
      <c r="BY9" s="47"/>
      <c r="BZ9" s="47"/>
      <c r="CA9" s="47"/>
      <c r="CB9" s="47"/>
      <c r="CC9" s="48"/>
      <c r="CD9" s="216">
        <v>0</v>
      </c>
      <c r="CE9" s="7">
        <f>ROUND(E9/25,1)</f>
        <v>0.2</v>
      </c>
      <c r="CF9" s="11"/>
      <c r="CG9" s="346"/>
      <c r="CH9" s="351"/>
      <c r="CI9" s="21"/>
    </row>
    <row r="10" spans="1:122" s="204" customFormat="1" ht="15.9" customHeight="1" thickBot="1">
      <c r="A10" s="213">
        <v>5</v>
      </c>
      <c r="B10" s="85" t="s">
        <v>54</v>
      </c>
      <c r="C10" s="29" t="s">
        <v>17</v>
      </c>
      <c r="D10" s="196">
        <f>SUM(F10:K10)</f>
        <v>25</v>
      </c>
      <c r="E10" s="38">
        <f>SUM(F10:J10)</f>
        <v>13</v>
      </c>
      <c r="F10" s="98">
        <f t="shared" si="0"/>
        <v>0</v>
      </c>
      <c r="G10" s="99">
        <f t="shared" si="0"/>
        <v>0</v>
      </c>
      <c r="H10" s="99">
        <f t="shared" si="1"/>
        <v>10</v>
      </c>
      <c r="I10" s="99">
        <f t="shared" si="1"/>
        <v>2</v>
      </c>
      <c r="J10" s="99">
        <f t="shared" si="1"/>
        <v>1</v>
      </c>
      <c r="K10" s="100">
        <f t="shared" si="1"/>
        <v>12</v>
      </c>
      <c r="L10" s="40"/>
      <c r="M10" s="40"/>
      <c r="N10" s="40"/>
      <c r="O10" s="40"/>
      <c r="P10" s="40"/>
      <c r="Q10" s="41"/>
      <c r="R10" s="53"/>
      <c r="S10" s="9"/>
      <c r="T10" s="10">
        <v>10</v>
      </c>
      <c r="U10" s="10">
        <v>2</v>
      </c>
      <c r="V10" s="10">
        <v>1</v>
      </c>
      <c r="W10" s="20">
        <v>12</v>
      </c>
      <c r="X10" s="39"/>
      <c r="Y10" s="39"/>
      <c r="Z10" s="40"/>
      <c r="AA10" s="40"/>
      <c r="AB10" s="40"/>
      <c r="AC10" s="41"/>
      <c r="AD10" s="53"/>
      <c r="AE10" s="9"/>
      <c r="AF10" s="10"/>
      <c r="AG10" s="10"/>
      <c r="AH10" s="10"/>
      <c r="AI10" s="20"/>
      <c r="AJ10" s="49"/>
      <c r="AK10" s="49"/>
      <c r="AL10" s="50"/>
      <c r="AM10" s="50"/>
      <c r="AN10" s="50"/>
      <c r="AO10" s="51"/>
      <c r="AP10" s="53"/>
      <c r="AQ10" s="9"/>
      <c r="AR10" s="10"/>
      <c r="AS10" s="10"/>
      <c r="AT10" s="10"/>
      <c r="AU10" s="20"/>
      <c r="AV10" s="49"/>
      <c r="AW10" s="49"/>
      <c r="AX10" s="50"/>
      <c r="AY10" s="50"/>
      <c r="AZ10" s="50"/>
      <c r="BA10" s="51"/>
      <c r="BB10" s="53"/>
      <c r="BC10" s="9"/>
      <c r="BD10" s="10"/>
      <c r="BE10" s="9"/>
      <c r="BF10" s="10"/>
      <c r="BG10" s="20"/>
      <c r="BH10" s="49"/>
      <c r="BI10" s="49"/>
      <c r="BJ10" s="50"/>
      <c r="BK10" s="50"/>
      <c r="BL10" s="50"/>
      <c r="BM10" s="51"/>
      <c r="BN10" s="53"/>
      <c r="BO10" s="9"/>
      <c r="BP10" s="10"/>
      <c r="BQ10" s="10"/>
      <c r="BR10" s="10"/>
      <c r="BS10" s="20"/>
      <c r="BT10" s="52"/>
      <c r="BU10" s="44">
        <v>1</v>
      </c>
      <c r="BV10" s="44"/>
      <c r="BW10" s="44"/>
      <c r="BX10" s="44"/>
      <c r="BY10" s="44"/>
      <c r="BZ10" s="44"/>
      <c r="CA10" s="44"/>
      <c r="CB10" s="44"/>
      <c r="CC10" s="45"/>
      <c r="CD10" s="219">
        <v>1</v>
      </c>
      <c r="CE10" s="90">
        <f>ROUND(E10/25,1)</f>
        <v>0.5</v>
      </c>
      <c r="CF10" s="70"/>
      <c r="CG10" s="347"/>
      <c r="CH10" s="352"/>
      <c r="CI10" s="21"/>
    </row>
    <row r="11" spans="1:122" s="204" customFormat="1" ht="15.9" customHeight="1" thickBot="1">
      <c r="A11" s="1"/>
      <c r="B11" s="86" t="s">
        <v>55</v>
      </c>
      <c r="C11" s="54"/>
      <c r="D11" s="197">
        <f t="shared" ref="D11:K11" si="2">SUM(D6:D10)</f>
        <v>379</v>
      </c>
      <c r="E11" s="54">
        <f t="shared" si="2"/>
        <v>185</v>
      </c>
      <c r="F11" s="94">
        <f t="shared" si="2"/>
        <v>4</v>
      </c>
      <c r="G11" s="95">
        <f t="shared" si="2"/>
        <v>120</v>
      </c>
      <c r="H11" s="95">
        <f t="shared" si="2"/>
        <v>30</v>
      </c>
      <c r="I11" s="95">
        <f t="shared" si="2"/>
        <v>20</v>
      </c>
      <c r="J11" s="95">
        <f t="shared" si="2"/>
        <v>11</v>
      </c>
      <c r="K11" s="119">
        <f t="shared" si="2"/>
        <v>194</v>
      </c>
      <c r="L11" s="264"/>
      <c r="M11" s="265"/>
      <c r="N11" s="265"/>
      <c r="O11" s="265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0"/>
      <c r="CI11" s="21"/>
    </row>
    <row r="12" spans="1:122" s="204" customFormat="1" ht="15.9" customHeight="1" thickBot="1">
      <c r="A12" s="270" t="s">
        <v>109</v>
      </c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357"/>
      <c r="M12" s="357"/>
      <c r="N12" s="357"/>
      <c r="O12" s="357"/>
      <c r="P12" s="357"/>
      <c r="Q12" s="357"/>
      <c r="R12" s="357"/>
      <c r="S12" s="357"/>
      <c r="T12" s="357"/>
      <c r="U12" s="357"/>
      <c r="V12" s="357"/>
      <c r="W12" s="357"/>
      <c r="X12" s="357"/>
      <c r="Y12" s="357"/>
      <c r="Z12" s="357"/>
      <c r="AA12" s="357"/>
      <c r="AB12" s="357"/>
      <c r="AC12" s="357"/>
      <c r="AD12" s="357"/>
      <c r="AE12" s="357"/>
      <c r="AF12" s="357"/>
      <c r="AG12" s="357"/>
      <c r="AH12" s="357"/>
      <c r="AI12" s="357"/>
      <c r="AJ12" s="357"/>
      <c r="AK12" s="357"/>
      <c r="AL12" s="357"/>
      <c r="AM12" s="357"/>
      <c r="AN12" s="357"/>
      <c r="AO12" s="357"/>
      <c r="AP12" s="357"/>
      <c r="AQ12" s="357"/>
      <c r="AR12" s="357"/>
      <c r="AS12" s="357"/>
      <c r="AT12" s="357"/>
      <c r="AU12" s="357"/>
      <c r="AV12" s="357"/>
      <c r="AW12" s="357"/>
      <c r="AX12" s="357"/>
      <c r="AY12" s="357"/>
      <c r="AZ12" s="357"/>
      <c r="BA12" s="357"/>
      <c r="BB12" s="357"/>
      <c r="BC12" s="357"/>
      <c r="BD12" s="357"/>
      <c r="BE12" s="357"/>
      <c r="BF12" s="357"/>
      <c r="BG12" s="357"/>
      <c r="BH12" s="357"/>
      <c r="BI12" s="357"/>
      <c r="BJ12" s="357"/>
      <c r="BK12" s="357"/>
      <c r="BL12" s="357"/>
      <c r="BM12" s="357"/>
      <c r="BN12" s="357"/>
      <c r="BO12" s="357"/>
      <c r="BP12" s="357"/>
      <c r="BQ12" s="357"/>
      <c r="BR12" s="357"/>
      <c r="BS12" s="358"/>
      <c r="BT12" s="326"/>
      <c r="BU12" s="327"/>
      <c r="BV12" s="327"/>
      <c r="BW12" s="327"/>
      <c r="BX12" s="327"/>
      <c r="BY12" s="327"/>
      <c r="BZ12" s="327"/>
      <c r="CA12" s="327"/>
      <c r="CB12" s="327"/>
      <c r="CC12" s="327"/>
      <c r="CD12" s="327"/>
      <c r="CE12" s="327"/>
      <c r="CF12" s="327"/>
      <c r="CG12" s="327"/>
      <c r="CH12" s="260"/>
      <c r="CI12" s="21"/>
    </row>
    <row r="13" spans="1:122" s="223" customFormat="1" ht="15.9" customHeight="1">
      <c r="A13" s="213">
        <v>1</v>
      </c>
      <c r="B13" s="83" t="s">
        <v>56</v>
      </c>
      <c r="C13" s="29" t="s">
        <v>17</v>
      </c>
      <c r="D13" s="196">
        <f>SUM(F13:K13)</f>
        <v>75</v>
      </c>
      <c r="E13" s="38">
        <f t="shared" ref="E13:E19" si="3">SUM(F13:J13)</f>
        <v>26</v>
      </c>
      <c r="F13" s="113">
        <f t="shared" ref="F13:G19" si="4">SUM(L13:L13,R13:R13,X13:X13,AD13:AD13,AJ13:AJ13,AP13:AP13,AV13:AV13,BB13:BB13,BH13:BH13,BN13:BN13)</f>
        <v>10</v>
      </c>
      <c r="G13" s="114">
        <f t="shared" si="4"/>
        <v>0</v>
      </c>
      <c r="H13" s="114">
        <f t="shared" ref="H13:K19" si="5">SUM(N13,T13,Z13,AF13,AL13,AR13,AX13,BD13,BJ13,BP13)</f>
        <v>10</v>
      </c>
      <c r="I13" s="114">
        <f t="shared" si="5"/>
        <v>4</v>
      </c>
      <c r="J13" s="114">
        <f t="shared" si="5"/>
        <v>2</v>
      </c>
      <c r="K13" s="115">
        <f t="shared" si="5"/>
        <v>49</v>
      </c>
      <c r="L13" s="40">
        <v>10</v>
      </c>
      <c r="M13" s="40"/>
      <c r="N13" s="40">
        <v>10</v>
      </c>
      <c r="O13" s="40">
        <v>4</v>
      </c>
      <c r="P13" s="40">
        <v>2</v>
      </c>
      <c r="Q13" s="40">
        <v>49</v>
      </c>
      <c r="R13" s="33"/>
      <c r="S13" s="7"/>
      <c r="T13" s="8"/>
      <c r="U13" s="8"/>
      <c r="V13" s="8"/>
      <c r="W13" s="34"/>
      <c r="X13" s="40"/>
      <c r="Y13" s="40"/>
      <c r="Z13" s="40"/>
      <c r="AA13" s="40"/>
      <c r="AB13" s="40"/>
      <c r="AC13" s="40"/>
      <c r="AD13" s="59"/>
      <c r="AE13" s="79"/>
      <c r="AF13" s="15"/>
      <c r="AG13" s="15"/>
      <c r="AH13" s="15"/>
      <c r="AI13" s="16"/>
      <c r="AJ13" s="40"/>
      <c r="AK13" s="40"/>
      <c r="AL13" s="40"/>
      <c r="AM13" s="40"/>
      <c r="AN13" s="40"/>
      <c r="AO13" s="40"/>
      <c r="AP13" s="33"/>
      <c r="AQ13" s="7"/>
      <c r="AR13" s="8"/>
      <c r="AS13" s="8"/>
      <c r="AT13" s="8"/>
      <c r="AU13" s="34"/>
      <c r="AV13" s="40"/>
      <c r="AW13" s="40"/>
      <c r="AX13" s="40"/>
      <c r="AY13" s="40"/>
      <c r="AZ13" s="40"/>
      <c r="BA13" s="40"/>
      <c r="BB13" s="33"/>
      <c r="BC13" s="7"/>
      <c r="BD13" s="8"/>
      <c r="BE13" s="7"/>
      <c r="BF13" s="8"/>
      <c r="BG13" s="34"/>
      <c r="BH13" s="39"/>
      <c r="BI13" s="39"/>
      <c r="BJ13" s="39"/>
      <c r="BK13" s="39"/>
      <c r="BL13" s="39"/>
      <c r="BM13" s="39"/>
      <c r="BN13" s="33"/>
      <c r="BO13" s="7"/>
      <c r="BP13" s="8"/>
      <c r="BQ13" s="8"/>
      <c r="BR13" s="8"/>
      <c r="BS13" s="34"/>
      <c r="BT13" s="359">
        <v>3</v>
      </c>
      <c r="BU13" s="359"/>
      <c r="BV13" s="359"/>
      <c r="BW13" s="359"/>
      <c r="BX13" s="359"/>
      <c r="BY13" s="359"/>
      <c r="BZ13" s="359"/>
      <c r="CA13" s="359"/>
      <c r="CB13" s="359"/>
      <c r="CC13" s="359"/>
      <c r="CD13" s="221">
        <v>3</v>
      </c>
      <c r="CE13" s="33">
        <f t="shared" ref="CE13:CE19" si="6">ROUND(E13/25,1)</f>
        <v>1</v>
      </c>
      <c r="CF13" s="7">
        <v>1</v>
      </c>
      <c r="CG13" s="344"/>
      <c r="CH13" s="355">
        <v>3</v>
      </c>
      <c r="CI13" s="21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</row>
    <row r="14" spans="1:122" s="223" customFormat="1" ht="15.9" customHeight="1">
      <c r="A14" s="213">
        <v>2</v>
      </c>
      <c r="B14" s="84" t="s">
        <v>57</v>
      </c>
      <c r="C14" s="29" t="s">
        <v>20</v>
      </c>
      <c r="D14" s="196">
        <f t="shared" ref="D14:D19" si="7">SUM(F14:K14)</f>
        <v>75</v>
      </c>
      <c r="E14" s="38">
        <f t="shared" si="3"/>
        <v>50</v>
      </c>
      <c r="F14" s="98">
        <f t="shared" si="4"/>
        <v>20</v>
      </c>
      <c r="G14" s="99">
        <f t="shared" si="4"/>
        <v>0</v>
      </c>
      <c r="H14" s="99">
        <f t="shared" si="5"/>
        <v>20</v>
      </c>
      <c r="I14" s="99">
        <f t="shared" si="5"/>
        <v>6</v>
      </c>
      <c r="J14" s="99">
        <f t="shared" si="5"/>
        <v>4</v>
      </c>
      <c r="K14" s="100">
        <f t="shared" si="5"/>
        <v>25</v>
      </c>
      <c r="L14" s="40">
        <v>20</v>
      </c>
      <c r="M14" s="40"/>
      <c r="N14" s="40">
        <v>20</v>
      </c>
      <c r="O14" s="40">
        <v>6</v>
      </c>
      <c r="P14" s="40">
        <v>4</v>
      </c>
      <c r="Q14" s="40">
        <v>25</v>
      </c>
      <c r="R14" s="42"/>
      <c r="S14" s="9"/>
      <c r="T14" s="10"/>
      <c r="U14" s="10"/>
      <c r="V14" s="10"/>
      <c r="W14" s="20"/>
      <c r="X14" s="40"/>
      <c r="Y14" s="40"/>
      <c r="Z14" s="40"/>
      <c r="AA14" s="40"/>
      <c r="AB14" s="40"/>
      <c r="AC14" s="40"/>
      <c r="AD14" s="42"/>
      <c r="AE14" s="11"/>
      <c r="AF14" s="12"/>
      <c r="AG14" s="12"/>
      <c r="AH14" s="12"/>
      <c r="AI14" s="14"/>
      <c r="AJ14" s="40"/>
      <c r="AK14" s="40"/>
      <c r="AL14" s="40"/>
      <c r="AM14" s="40"/>
      <c r="AN14" s="40"/>
      <c r="AO14" s="40"/>
      <c r="AP14" s="42"/>
      <c r="AQ14" s="11"/>
      <c r="AR14" s="12"/>
      <c r="AS14" s="12"/>
      <c r="AT14" s="12"/>
      <c r="AU14" s="14"/>
      <c r="AV14" s="40"/>
      <c r="AW14" s="40"/>
      <c r="AX14" s="40"/>
      <c r="AY14" s="40"/>
      <c r="AZ14" s="40"/>
      <c r="BA14" s="40"/>
      <c r="BB14" s="42"/>
      <c r="BC14" s="11"/>
      <c r="BD14" s="12"/>
      <c r="BE14" s="11"/>
      <c r="BF14" s="12"/>
      <c r="BG14" s="14"/>
      <c r="BH14" s="39"/>
      <c r="BI14" s="39"/>
      <c r="BJ14" s="39"/>
      <c r="BK14" s="39"/>
      <c r="BL14" s="39"/>
      <c r="BM14" s="39"/>
      <c r="BN14" s="42"/>
      <c r="BO14" s="11"/>
      <c r="BP14" s="12"/>
      <c r="BQ14" s="12"/>
      <c r="BR14" s="12"/>
      <c r="BS14" s="14"/>
      <c r="BT14" s="44">
        <v>3</v>
      </c>
      <c r="BU14" s="44"/>
      <c r="BV14" s="44"/>
      <c r="BW14" s="44"/>
      <c r="BX14" s="44"/>
      <c r="BY14" s="44"/>
      <c r="BZ14" s="44"/>
      <c r="CA14" s="44"/>
      <c r="CB14" s="44"/>
      <c r="CC14" s="44"/>
      <c r="CD14" s="221">
        <v>3</v>
      </c>
      <c r="CE14" s="42">
        <f t="shared" si="6"/>
        <v>2</v>
      </c>
      <c r="CF14" s="9">
        <v>1</v>
      </c>
      <c r="CG14" s="345"/>
      <c r="CH14" s="351"/>
      <c r="CI14" s="21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</row>
    <row r="15" spans="1:122" s="223" customFormat="1" ht="15.9" customHeight="1">
      <c r="A15" s="213">
        <v>3</v>
      </c>
      <c r="B15" s="84" t="s">
        <v>58</v>
      </c>
      <c r="C15" s="29" t="s">
        <v>17</v>
      </c>
      <c r="D15" s="196">
        <f t="shared" si="7"/>
        <v>50</v>
      </c>
      <c r="E15" s="38">
        <f t="shared" si="3"/>
        <v>36</v>
      </c>
      <c r="F15" s="98">
        <f t="shared" si="4"/>
        <v>10</v>
      </c>
      <c r="G15" s="99">
        <f t="shared" si="4"/>
        <v>0</v>
      </c>
      <c r="H15" s="99">
        <f t="shared" si="5"/>
        <v>20</v>
      </c>
      <c r="I15" s="99">
        <f t="shared" si="5"/>
        <v>4</v>
      </c>
      <c r="J15" s="99">
        <f t="shared" si="5"/>
        <v>2</v>
      </c>
      <c r="K15" s="100">
        <f t="shared" si="5"/>
        <v>14</v>
      </c>
      <c r="L15" s="40">
        <v>10</v>
      </c>
      <c r="M15" s="40"/>
      <c r="N15" s="40">
        <v>20</v>
      </c>
      <c r="O15" s="40">
        <v>4</v>
      </c>
      <c r="P15" s="40">
        <v>2</v>
      </c>
      <c r="Q15" s="40">
        <v>14</v>
      </c>
      <c r="R15" s="42"/>
      <c r="S15" s="11"/>
      <c r="T15" s="12"/>
      <c r="U15" s="12"/>
      <c r="V15" s="12"/>
      <c r="W15" s="14"/>
      <c r="X15" s="40"/>
      <c r="Y15" s="40"/>
      <c r="Z15" s="40"/>
      <c r="AA15" s="40"/>
      <c r="AB15" s="40"/>
      <c r="AC15" s="40"/>
      <c r="AD15" s="42"/>
      <c r="AE15" s="11"/>
      <c r="AF15" s="12"/>
      <c r="AG15" s="12"/>
      <c r="AH15" s="12"/>
      <c r="AI15" s="14"/>
      <c r="AJ15" s="40"/>
      <c r="AK15" s="40"/>
      <c r="AL15" s="40"/>
      <c r="AM15" s="40"/>
      <c r="AN15" s="40"/>
      <c r="AO15" s="40"/>
      <c r="AP15" s="42"/>
      <c r="AQ15" s="11"/>
      <c r="AR15" s="12"/>
      <c r="AS15" s="12"/>
      <c r="AT15" s="12"/>
      <c r="AU15" s="14"/>
      <c r="AV15" s="40"/>
      <c r="AW15" s="40"/>
      <c r="AX15" s="40"/>
      <c r="AY15" s="40"/>
      <c r="AZ15" s="40"/>
      <c r="BA15" s="40"/>
      <c r="BB15" s="42"/>
      <c r="BC15" s="11"/>
      <c r="BD15" s="12"/>
      <c r="BE15" s="11"/>
      <c r="BF15" s="12"/>
      <c r="BG15" s="14"/>
      <c r="BH15" s="39"/>
      <c r="BI15" s="39"/>
      <c r="BJ15" s="39"/>
      <c r="BK15" s="39"/>
      <c r="BL15" s="39"/>
      <c r="BM15" s="39"/>
      <c r="BN15" s="42"/>
      <c r="BO15" s="11"/>
      <c r="BP15" s="12"/>
      <c r="BQ15" s="12"/>
      <c r="BR15" s="12"/>
      <c r="BS15" s="14"/>
      <c r="BT15" s="44">
        <v>2</v>
      </c>
      <c r="BU15" s="44"/>
      <c r="BV15" s="44"/>
      <c r="BW15" s="44"/>
      <c r="BX15" s="44"/>
      <c r="BY15" s="44"/>
      <c r="BZ15" s="44"/>
      <c r="CA15" s="44"/>
      <c r="CB15" s="44"/>
      <c r="CC15" s="44"/>
      <c r="CD15" s="221">
        <v>2</v>
      </c>
      <c r="CE15" s="42">
        <f t="shared" si="6"/>
        <v>1.4</v>
      </c>
      <c r="CF15" s="11">
        <v>1</v>
      </c>
      <c r="CG15" s="346"/>
      <c r="CH15" s="351"/>
      <c r="CI15" s="21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</row>
    <row r="16" spans="1:122" s="204" customFormat="1" ht="15.9" customHeight="1">
      <c r="A16" s="213">
        <v>4</v>
      </c>
      <c r="B16" s="85" t="s">
        <v>59</v>
      </c>
      <c r="C16" s="29" t="s">
        <v>17</v>
      </c>
      <c r="D16" s="196">
        <f t="shared" si="7"/>
        <v>50</v>
      </c>
      <c r="E16" s="38">
        <f t="shared" si="3"/>
        <v>26</v>
      </c>
      <c r="F16" s="98">
        <f t="shared" si="4"/>
        <v>0</v>
      </c>
      <c r="G16" s="99">
        <f t="shared" si="4"/>
        <v>0</v>
      </c>
      <c r="H16" s="99">
        <f t="shared" si="5"/>
        <v>20</v>
      </c>
      <c r="I16" s="99">
        <f t="shared" si="5"/>
        <v>4</v>
      </c>
      <c r="J16" s="99">
        <f t="shared" si="5"/>
        <v>2</v>
      </c>
      <c r="K16" s="100">
        <f t="shared" si="5"/>
        <v>24</v>
      </c>
      <c r="L16" s="40"/>
      <c r="M16" s="40"/>
      <c r="N16" s="40"/>
      <c r="O16" s="40"/>
      <c r="P16" s="40"/>
      <c r="Q16" s="40"/>
      <c r="R16" s="42"/>
      <c r="S16" s="11"/>
      <c r="T16" s="12">
        <v>20</v>
      </c>
      <c r="U16" s="12">
        <v>4</v>
      </c>
      <c r="V16" s="12">
        <v>2</v>
      </c>
      <c r="W16" s="14">
        <v>24</v>
      </c>
      <c r="X16" s="40"/>
      <c r="Y16" s="40"/>
      <c r="Z16" s="40"/>
      <c r="AA16" s="40"/>
      <c r="AB16" s="40"/>
      <c r="AC16" s="40"/>
      <c r="AD16" s="42"/>
      <c r="AE16" s="11"/>
      <c r="AF16" s="12"/>
      <c r="AG16" s="12"/>
      <c r="AH16" s="12"/>
      <c r="AI16" s="14"/>
      <c r="AJ16" s="40"/>
      <c r="AK16" s="40"/>
      <c r="AL16" s="40"/>
      <c r="AM16" s="40"/>
      <c r="AN16" s="40"/>
      <c r="AO16" s="40"/>
      <c r="AP16" s="42"/>
      <c r="AQ16" s="11"/>
      <c r="AR16" s="12"/>
      <c r="AS16" s="12"/>
      <c r="AT16" s="12"/>
      <c r="AU16" s="14"/>
      <c r="AV16" s="40"/>
      <c r="AW16" s="40"/>
      <c r="AX16" s="40"/>
      <c r="AY16" s="40"/>
      <c r="AZ16" s="40"/>
      <c r="BA16" s="40"/>
      <c r="BB16" s="42"/>
      <c r="BC16" s="11"/>
      <c r="BD16" s="12"/>
      <c r="BE16" s="11"/>
      <c r="BF16" s="12"/>
      <c r="BG16" s="14"/>
      <c r="BH16" s="39"/>
      <c r="BI16" s="39"/>
      <c r="BJ16" s="39"/>
      <c r="BK16" s="39"/>
      <c r="BL16" s="39"/>
      <c r="BM16" s="39"/>
      <c r="BN16" s="42"/>
      <c r="BO16" s="11"/>
      <c r="BP16" s="12"/>
      <c r="BQ16" s="12"/>
      <c r="BR16" s="12"/>
      <c r="BS16" s="14"/>
      <c r="BT16" s="44"/>
      <c r="BU16" s="44">
        <v>2</v>
      </c>
      <c r="BV16" s="44"/>
      <c r="BW16" s="44"/>
      <c r="BX16" s="44"/>
      <c r="BY16" s="44"/>
      <c r="BZ16" s="44"/>
      <c r="CA16" s="44"/>
      <c r="CB16" s="44"/>
      <c r="CC16" s="44"/>
      <c r="CD16" s="221">
        <v>2</v>
      </c>
      <c r="CE16" s="42">
        <f t="shared" si="6"/>
        <v>1</v>
      </c>
      <c r="CF16" s="11">
        <v>1</v>
      </c>
      <c r="CG16" s="346"/>
      <c r="CH16" s="351"/>
      <c r="CI16" s="21"/>
    </row>
    <row r="17" spans="1:87" s="204" customFormat="1" ht="15.9" customHeight="1">
      <c r="A17" s="213">
        <v>5</v>
      </c>
      <c r="B17" s="85" t="s">
        <v>60</v>
      </c>
      <c r="C17" s="29" t="s">
        <v>20</v>
      </c>
      <c r="D17" s="196">
        <f t="shared" si="7"/>
        <v>50</v>
      </c>
      <c r="E17" s="38">
        <f t="shared" si="3"/>
        <v>26</v>
      </c>
      <c r="F17" s="98">
        <f t="shared" si="4"/>
        <v>10</v>
      </c>
      <c r="G17" s="99">
        <f t="shared" si="4"/>
        <v>0</v>
      </c>
      <c r="H17" s="99">
        <f t="shared" si="5"/>
        <v>10</v>
      </c>
      <c r="I17" s="99">
        <f t="shared" si="5"/>
        <v>4</v>
      </c>
      <c r="J17" s="99">
        <f t="shared" si="5"/>
        <v>2</v>
      </c>
      <c r="K17" s="100">
        <f t="shared" si="5"/>
        <v>24</v>
      </c>
      <c r="L17" s="40">
        <v>10</v>
      </c>
      <c r="M17" s="40"/>
      <c r="N17" s="40">
        <v>10</v>
      </c>
      <c r="O17" s="40">
        <v>4</v>
      </c>
      <c r="P17" s="40">
        <v>2</v>
      </c>
      <c r="Q17" s="41">
        <v>24</v>
      </c>
      <c r="R17" s="42"/>
      <c r="S17" s="11"/>
      <c r="T17" s="12"/>
      <c r="U17" s="12"/>
      <c r="V17" s="12"/>
      <c r="W17" s="14"/>
      <c r="X17" s="39"/>
      <c r="Y17" s="39"/>
      <c r="Z17" s="40"/>
      <c r="AA17" s="40"/>
      <c r="AB17" s="40"/>
      <c r="AC17" s="40"/>
      <c r="AD17" s="42"/>
      <c r="AE17" s="11"/>
      <c r="AF17" s="12"/>
      <c r="AG17" s="12"/>
      <c r="AH17" s="12"/>
      <c r="AI17" s="14"/>
      <c r="AJ17" s="49"/>
      <c r="AK17" s="49"/>
      <c r="AL17" s="50"/>
      <c r="AM17" s="50"/>
      <c r="AN17" s="50"/>
      <c r="AO17" s="51"/>
      <c r="AP17" s="42"/>
      <c r="AQ17" s="11"/>
      <c r="AR17" s="12"/>
      <c r="AS17" s="12"/>
      <c r="AT17" s="12"/>
      <c r="AU17" s="14"/>
      <c r="AV17" s="39"/>
      <c r="AW17" s="39"/>
      <c r="AX17" s="40"/>
      <c r="AY17" s="40"/>
      <c r="AZ17" s="40"/>
      <c r="BA17" s="41"/>
      <c r="BB17" s="42"/>
      <c r="BC17" s="11"/>
      <c r="BD17" s="12"/>
      <c r="BE17" s="11"/>
      <c r="BF17" s="12"/>
      <c r="BG17" s="14"/>
      <c r="BH17" s="39"/>
      <c r="BI17" s="39"/>
      <c r="BJ17" s="39"/>
      <c r="BK17" s="39"/>
      <c r="BL17" s="39"/>
      <c r="BM17" s="39"/>
      <c r="BN17" s="42"/>
      <c r="BO17" s="11"/>
      <c r="BP17" s="12"/>
      <c r="BQ17" s="12"/>
      <c r="BR17" s="12"/>
      <c r="BS17" s="14"/>
      <c r="BT17" s="44">
        <v>2</v>
      </c>
      <c r="BU17" s="44"/>
      <c r="BV17" s="44"/>
      <c r="BW17" s="44"/>
      <c r="BX17" s="44"/>
      <c r="BY17" s="44"/>
      <c r="BZ17" s="44"/>
      <c r="CA17" s="44"/>
      <c r="CB17" s="44"/>
      <c r="CC17" s="44"/>
      <c r="CD17" s="221">
        <v>2</v>
      </c>
      <c r="CE17" s="42">
        <f t="shared" si="6"/>
        <v>1</v>
      </c>
      <c r="CF17" s="9">
        <v>1</v>
      </c>
      <c r="CG17" s="348"/>
      <c r="CH17" s="351"/>
      <c r="CI17" s="21"/>
    </row>
    <row r="18" spans="1:87" s="204" customFormat="1" ht="15.9" customHeight="1">
      <c r="A18" s="213">
        <v>6</v>
      </c>
      <c r="B18" s="85" t="s">
        <v>61</v>
      </c>
      <c r="C18" s="29" t="s">
        <v>17</v>
      </c>
      <c r="D18" s="196">
        <f t="shared" si="7"/>
        <v>50</v>
      </c>
      <c r="E18" s="38">
        <f t="shared" si="3"/>
        <v>19</v>
      </c>
      <c r="F18" s="98">
        <f t="shared" si="4"/>
        <v>0</v>
      </c>
      <c r="G18" s="99">
        <f t="shared" si="4"/>
        <v>0</v>
      </c>
      <c r="H18" s="99">
        <f t="shared" si="5"/>
        <v>15</v>
      </c>
      <c r="I18" s="99">
        <f t="shared" si="5"/>
        <v>2</v>
      </c>
      <c r="J18" s="99">
        <f t="shared" si="5"/>
        <v>2</v>
      </c>
      <c r="K18" s="100">
        <f t="shared" si="5"/>
        <v>31</v>
      </c>
      <c r="L18" s="40"/>
      <c r="M18" s="40"/>
      <c r="N18" s="40">
        <v>15</v>
      </c>
      <c r="O18" s="40">
        <v>2</v>
      </c>
      <c r="P18" s="40">
        <v>2</v>
      </c>
      <c r="Q18" s="41">
        <v>31</v>
      </c>
      <c r="R18" s="53"/>
      <c r="S18" s="9"/>
      <c r="T18" s="10"/>
      <c r="U18" s="10"/>
      <c r="V18" s="10"/>
      <c r="W18" s="20"/>
      <c r="X18" s="39"/>
      <c r="Y18" s="39"/>
      <c r="Z18" s="40"/>
      <c r="AA18" s="40"/>
      <c r="AB18" s="40"/>
      <c r="AC18" s="41"/>
      <c r="AD18" s="53"/>
      <c r="AE18" s="9"/>
      <c r="AF18" s="10"/>
      <c r="AG18" s="10"/>
      <c r="AH18" s="10"/>
      <c r="AI18" s="20"/>
      <c r="AJ18" s="49"/>
      <c r="AK18" s="49"/>
      <c r="AL18" s="50"/>
      <c r="AM18" s="50"/>
      <c r="AN18" s="50"/>
      <c r="AO18" s="51"/>
      <c r="AP18" s="53"/>
      <c r="AQ18" s="9"/>
      <c r="AR18" s="10"/>
      <c r="AS18" s="10"/>
      <c r="AT18" s="10"/>
      <c r="AU18" s="20"/>
      <c r="AV18" s="49"/>
      <c r="AW18" s="49"/>
      <c r="AX18" s="50"/>
      <c r="AY18" s="50"/>
      <c r="AZ18" s="50"/>
      <c r="BA18" s="51"/>
      <c r="BB18" s="53"/>
      <c r="BC18" s="9"/>
      <c r="BD18" s="10"/>
      <c r="BE18" s="9"/>
      <c r="BF18" s="10"/>
      <c r="BG18" s="20"/>
      <c r="BH18" s="49"/>
      <c r="BI18" s="49"/>
      <c r="BJ18" s="50"/>
      <c r="BK18" s="50"/>
      <c r="BL18" s="50"/>
      <c r="BM18" s="51"/>
      <c r="BN18" s="53"/>
      <c r="BO18" s="9"/>
      <c r="BP18" s="10"/>
      <c r="BQ18" s="10"/>
      <c r="BR18" s="10"/>
      <c r="BS18" s="20"/>
      <c r="BT18" s="135">
        <v>2</v>
      </c>
      <c r="BU18" s="44"/>
      <c r="BV18" s="44"/>
      <c r="BW18" s="44"/>
      <c r="BX18" s="44"/>
      <c r="BY18" s="44"/>
      <c r="BZ18" s="44"/>
      <c r="CA18" s="44"/>
      <c r="CB18" s="44"/>
      <c r="CC18" s="45"/>
      <c r="CD18" s="221">
        <v>2</v>
      </c>
      <c r="CE18" s="42">
        <f t="shared" si="6"/>
        <v>0.8</v>
      </c>
      <c r="CF18" s="9">
        <v>1</v>
      </c>
      <c r="CG18" s="348"/>
      <c r="CH18" s="351"/>
      <c r="CI18" s="21"/>
    </row>
    <row r="19" spans="1:87" s="204" customFormat="1" ht="15.9" customHeight="1" thickBot="1">
      <c r="A19" s="213">
        <v>7</v>
      </c>
      <c r="B19" s="85" t="s">
        <v>62</v>
      </c>
      <c r="C19" s="29" t="s">
        <v>17</v>
      </c>
      <c r="D19" s="196">
        <f t="shared" si="7"/>
        <v>75</v>
      </c>
      <c r="E19" s="38">
        <f t="shared" si="3"/>
        <v>26</v>
      </c>
      <c r="F19" s="98">
        <f t="shared" si="4"/>
        <v>20</v>
      </c>
      <c r="G19" s="99">
        <f t="shared" si="4"/>
        <v>0</v>
      </c>
      <c r="H19" s="99">
        <f t="shared" si="5"/>
        <v>0</v>
      </c>
      <c r="I19" s="99">
        <f t="shared" si="5"/>
        <v>4</v>
      </c>
      <c r="J19" s="99">
        <f t="shared" si="5"/>
        <v>2</v>
      </c>
      <c r="K19" s="100">
        <f t="shared" si="5"/>
        <v>49</v>
      </c>
      <c r="L19" s="50"/>
      <c r="M19" s="50"/>
      <c r="N19" s="50"/>
      <c r="O19" s="50"/>
      <c r="P19" s="50"/>
      <c r="Q19" s="51"/>
      <c r="R19" s="53"/>
      <c r="S19" s="9"/>
      <c r="T19" s="10"/>
      <c r="U19" s="10"/>
      <c r="V19" s="10"/>
      <c r="W19" s="20"/>
      <c r="X19" s="49"/>
      <c r="Y19" s="49"/>
      <c r="Z19" s="50"/>
      <c r="AA19" s="50"/>
      <c r="AB19" s="50"/>
      <c r="AC19" s="51"/>
      <c r="AD19" s="53">
        <v>20</v>
      </c>
      <c r="AE19" s="10"/>
      <c r="AF19" s="10"/>
      <c r="AG19" s="10">
        <v>4</v>
      </c>
      <c r="AH19" s="10">
        <v>2</v>
      </c>
      <c r="AI19" s="20">
        <v>49</v>
      </c>
      <c r="AJ19" s="49"/>
      <c r="AK19" s="49"/>
      <c r="AL19" s="49"/>
      <c r="AM19" s="49"/>
      <c r="AN19" s="49"/>
      <c r="AO19" s="49"/>
      <c r="AP19" s="53"/>
      <c r="AQ19" s="9"/>
      <c r="AR19" s="10"/>
      <c r="AS19" s="10"/>
      <c r="AT19" s="10"/>
      <c r="AU19" s="20"/>
      <c r="AV19" s="49"/>
      <c r="AW19" s="49"/>
      <c r="AX19" s="50"/>
      <c r="AY19" s="50"/>
      <c r="AZ19" s="50"/>
      <c r="BA19" s="51"/>
      <c r="BB19" s="53"/>
      <c r="BC19" s="9"/>
      <c r="BD19" s="10"/>
      <c r="BE19" s="9"/>
      <c r="BF19" s="10"/>
      <c r="BG19" s="20"/>
      <c r="BH19" s="49"/>
      <c r="BI19" s="49"/>
      <c r="BJ19" s="50"/>
      <c r="BK19" s="50"/>
      <c r="BL19" s="50"/>
      <c r="BM19" s="51"/>
      <c r="BN19" s="53"/>
      <c r="BO19" s="9"/>
      <c r="BP19" s="10"/>
      <c r="BQ19" s="10"/>
      <c r="BR19" s="10"/>
      <c r="BS19" s="20"/>
      <c r="BT19" s="135"/>
      <c r="BU19" s="44"/>
      <c r="BV19" s="44"/>
      <c r="BW19" s="44">
        <v>3</v>
      </c>
      <c r="BX19" s="44"/>
      <c r="BY19" s="44"/>
      <c r="BZ19" s="44"/>
      <c r="CA19" s="44"/>
      <c r="CB19" s="44"/>
      <c r="CC19" s="45"/>
      <c r="CD19" s="360">
        <v>3</v>
      </c>
      <c r="CE19" s="53">
        <f t="shared" si="6"/>
        <v>1</v>
      </c>
      <c r="CF19" s="9">
        <v>1</v>
      </c>
      <c r="CG19" s="348"/>
      <c r="CH19" s="354"/>
      <c r="CI19" s="21"/>
    </row>
    <row r="20" spans="1:87" s="204" customFormat="1" ht="15.9" customHeight="1" thickBot="1">
      <c r="A20" s="1"/>
      <c r="B20" s="86" t="s">
        <v>102</v>
      </c>
      <c r="C20" s="54"/>
      <c r="D20" s="197">
        <f>SUM(D13:D19)</f>
        <v>425</v>
      </c>
      <c r="E20" s="54">
        <f t="shared" ref="E20:K20" si="8">SUM(E13:E19)</f>
        <v>209</v>
      </c>
      <c r="F20" s="94">
        <f t="shared" si="8"/>
        <v>70</v>
      </c>
      <c r="G20" s="95">
        <f t="shared" si="8"/>
        <v>0</v>
      </c>
      <c r="H20" s="95">
        <f t="shared" si="8"/>
        <v>95</v>
      </c>
      <c r="I20" s="95">
        <f t="shared" si="8"/>
        <v>28</v>
      </c>
      <c r="J20" s="95">
        <f t="shared" si="8"/>
        <v>16</v>
      </c>
      <c r="K20" s="119">
        <f t="shared" si="8"/>
        <v>216</v>
      </c>
      <c r="L20" s="264"/>
      <c r="M20" s="265"/>
      <c r="N20" s="265"/>
      <c r="O20" s="265"/>
      <c r="P20" s="265"/>
      <c r="Q20" s="265"/>
      <c r="R20" s="265"/>
      <c r="S20" s="265"/>
      <c r="T20" s="265"/>
      <c r="U20" s="265"/>
      <c r="V20" s="265"/>
      <c r="W20" s="265"/>
      <c r="X20" s="265"/>
      <c r="Y20" s="265"/>
      <c r="Z20" s="265"/>
      <c r="AA20" s="265"/>
      <c r="AB20" s="265"/>
      <c r="AC20" s="265"/>
      <c r="AD20" s="265"/>
      <c r="AE20" s="265"/>
      <c r="AF20" s="265"/>
      <c r="AG20" s="265"/>
      <c r="AH20" s="265"/>
      <c r="AI20" s="265"/>
      <c r="AJ20" s="265"/>
      <c r="AK20" s="265"/>
      <c r="AL20" s="265"/>
      <c r="AM20" s="265"/>
      <c r="AN20" s="265"/>
      <c r="AO20" s="265"/>
      <c r="AP20" s="265"/>
      <c r="AQ20" s="265"/>
      <c r="AR20" s="265"/>
      <c r="AS20" s="265"/>
      <c r="AT20" s="265"/>
      <c r="AU20" s="265"/>
      <c r="AV20" s="265"/>
      <c r="AW20" s="265"/>
      <c r="AX20" s="265"/>
      <c r="AY20" s="265"/>
      <c r="AZ20" s="265"/>
      <c r="BA20" s="265"/>
      <c r="BB20" s="265"/>
      <c r="BC20" s="265"/>
      <c r="BD20" s="265"/>
      <c r="BE20" s="265"/>
      <c r="BF20" s="265"/>
      <c r="BG20" s="265"/>
      <c r="BH20" s="265"/>
      <c r="BI20" s="265"/>
      <c r="BJ20" s="265"/>
      <c r="BK20" s="265"/>
      <c r="BL20" s="265"/>
      <c r="BM20" s="265"/>
      <c r="BN20" s="265"/>
      <c r="BO20" s="265"/>
      <c r="BP20" s="265"/>
      <c r="BQ20" s="265"/>
      <c r="BR20" s="265"/>
      <c r="BS20" s="265"/>
      <c r="BT20" s="265"/>
      <c r="BU20" s="265"/>
      <c r="BV20" s="265"/>
      <c r="BW20" s="265"/>
      <c r="BX20" s="265"/>
      <c r="BY20" s="265"/>
      <c r="BZ20" s="265"/>
      <c r="CA20" s="265"/>
      <c r="CB20" s="265"/>
      <c r="CC20" s="265"/>
      <c r="CD20" s="265"/>
      <c r="CE20" s="265"/>
      <c r="CF20" s="265"/>
      <c r="CG20" s="265"/>
      <c r="CH20" s="260"/>
      <c r="CI20" s="21"/>
    </row>
    <row r="21" spans="1:87" s="204" customFormat="1" ht="15.9" customHeight="1" thickBot="1">
      <c r="A21" s="270" t="s">
        <v>110</v>
      </c>
      <c r="B21" s="271"/>
      <c r="C21" s="271"/>
      <c r="D21" s="271"/>
      <c r="E21" s="271"/>
      <c r="F21" s="271"/>
      <c r="G21" s="271"/>
      <c r="H21" s="271"/>
      <c r="I21" s="271"/>
      <c r="J21" s="271"/>
      <c r="K21" s="271"/>
      <c r="L21" s="357"/>
      <c r="M21" s="357"/>
      <c r="N21" s="357"/>
      <c r="O21" s="357"/>
      <c r="P21" s="357"/>
      <c r="Q21" s="357"/>
      <c r="R21" s="357"/>
      <c r="S21" s="357"/>
      <c r="T21" s="357"/>
      <c r="U21" s="357"/>
      <c r="V21" s="357"/>
      <c r="W21" s="357"/>
      <c r="X21" s="357"/>
      <c r="Y21" s="357"/>
      <c r="Z21" s="357"/>
      <c r="AA21" s="357"/>
      <c r="AB21" s="357"/>
      <c r="AC21" s="357"/>
      <c r="AD21" s="357"/>
      <c r="AE21" s="357"/>
      <c r="AF21" s="357"/>
      <c r="AG21" s="357"/>
      <c r="AH21" s="357"/>
      <c r="AI21" s="357"/>
      <c r="AJ21" s="357"/>
      <c r="AK21" s="357"/>
      <c r="AL21" s="357"/>
      <c r="AM21" s="357"/>
      <c r="AN21" s="357"/>
      <c r="AO21" s="357"/>
      <c r="AP21" s="357"/>
      <c r="AQ21" s="357"/>
      <c r="AR21" s="357"/>
      <c r="AS21" s="357"/>
      <c r="AT21" s="357"/>
      <c r="AU21" s="357"/>
      <c r="AV21" s="357"/>
      <c r="AW21" s="357"/>
      <c r="AX21" s="357"/>
      <c r="AY21" s="357"/>
      <c r="AZ21" s="357"/>
      <c r="BA21" s="357"/>
      <c r="BB21" s="357"/>
      <c r="BC21" s="357"/>
      <c r="BD21" s="357"/>
      <c r="BE21" s="357"/>
      <c r="BF21" s="357"/>
      <c r="BG21" s="357"/>
      <c r="BH21" s="357"/>
      <c r="BI21" s="357"/>
      <c r="BJ21" s="357"/>
      <c r="BK21" s="357"/>
      <c r="BL21" s="357"/>
      <c r="BM21" s="357"/>
      <c r="BN21" s="357"/>
      <c r="BO21" s="357"/>
      <c r="BP21" s="357"/>
      <c r="BQ21" s="357"/>
      <c r="BR21" s="357"/>
      <c r="BS21" s="358"/>
      <c r="BT21" s="326"/>
      <c r="BU21" s="327"/>
      <c r="BV21" s="327"/>
      <c r="BW21" s="327"/>
      <c r="BX21" s="327"/>
      <c r="BY21" s="327"/>
      <c r="BZ21" s="327"/>
      <c r="CA21" s="327"/>
      <c r="CB21" s="327"/>
      <c r="CC21" s="327"/>
      <c r="CD21" s="327"/>
      <c r="CE21" s="327"/>
      <c r="CF21" s="327"/>
      <c r="CG21" s="327"/>
      <c r="CH21" s="260"/>
      <c r="CI21" s="21"/>
    </row>
    <row r="22" spans="1:87" s="204" customFormat="1" ht="15.9" customHeight="1">
      <c r="A22" s="106">
        <v>1</v>
      </c>
      <c r="B22" s="83" t="s">
        <v>63</v>
      </c>
      <c r="C22" s="29" t="s">
        <v>20</v>
      </c>
      <c r="D22" s="196">
        <f t="shared" ref="D22:D59" si="9">SUM(F22:K22)</f>
        <v>150</v>
      </c>
      <c r="E22" s="29">
        <f t="shared" ref="E22:E59" si="10">SUM(F22:J22)</f>
        <v>50</v>
      </c>
      <c r="F22" s="113">
        <f t="shared" ref="F22:K59" si="11">SUM(L22:L22,R22:R22,X22:X22,AD22:AD22,AJ22:AJ22,AP22:AP22,AV22:AV22,BB22:BB22,BH22:BH22,BN22:BN22)</f>
        <v>20</v>
      </c>
      <c r="G22" s="114">
        <f t="shared" si="11"/>
        <v>0</v>
      </c>
      <c r="H22" s="114">
        <f t="shared" si="11"/>
        <v>20</v>
      </c>
      <c r="I22" s="114">
        <f t="shared" si="11"/>
        <v>6</v>
      </c>
      <c r="J22" s="114">
        <f t="shared" si="11"/>
        <v>4</v>
      </c>
      <c r="K22" s="115">
        <f t="shared" si="11"/>
        <v>100</v>
      </c>
      <c r="L22" s="30">
        <v>20</v>
      </c>
      <c r="M22" s="31"/>
      <c r="N22" s="31">
        <v>20</v>
      </c>
      <c r="O22" s="31">
        <v>6</v>
      </c>
      <c r="P22" s="31">
        <v>4</v>
      </c>
      <c r="Q22" s="32">
        <v>100</v>
      </c>
      <c r="R22" s="33"/>
      <c r="S22" s="7"/>
      <c r="T22" s="8"/>
      <c r="U22" s="8"/>
      <c r="V22" s="8"/>
      <c r="W22" s="34"/>
      <c r="X22" s="30"/>
      <c r="Y22" s="30"/>
      <c r="Z22" s="31"/>
      <c r="AA22" s="31"/>
      <c r="AB22" s="31"/>
      <c r="AC22" s="32"/>
      <c r="AD22" s="33"/>
      <c r="AE22" s="7"/>
      <c r="AF22" s="8"/>
      <c r="AG22" s="8"/>
      <c r="AH22" s="8"/>
      <c r="AI22" s="34"/>
      <c r="AJ22" s="30"/>
      <c r="AK22" s="30"/>
      <c r="AL22" s="31"/>
      <c r="AM22" s="31"/>
      <c r="AN22" s="31"/>
      <c r="AO22" s="32"/>
      <c r="AP22" s="33"/>
      <c r="AQ22" s="7"/>
      <c r="AR22" s="8"/>
      <c r="AS22" s="8"/>
      <c r="AT22" s="8"/>
      <c r="AU22" s="34"/>
      <c r="AV22" s="30"/>
      <c r="AW22" s="30"/>
      <c r="AX22" s="31"/>
      <c r="AY22" s="31"/>
      <c r="AZ22" s="31"/>
      <c r="BA22" s="32"/>
      <c r="BB22" s="33"/>
      <c r="BC22" s="7"/>
      <c r="BD22" s="8"/>
      <c r="BE22" s="7"/>
      <c r="BF22" s="8"/>
      <c r="BG22" s="34"/>
      <c r="BH22" s="30"/>
      <c r="BI22" s="30"/>
      <c r="BJ22" s="31"/>
      <c r="BK22" s="31"/>
      <c r="BL22" s="31"/>
      <c r="BM22" s="32"/>
      <c r="BN22" s="33"/>
      <c r="BO22" s="7"/>
      <c r="BP22" s="8"/>
      <c r="BQ22" s="8"/>
      <c r="BR22" s="8"/>
      <c r="BS22" s="34"/>
      <c r="BT22" s="55">
        <v>6</v>
      </c>
      <c r="BU22" s="36"/>
      <c r="BV22" s="36"/>
      <c r="BW22" s="36"/>
      <c r="BX22" s="36"/>
      <c r="BY22" s="36"/>
      <c r="BZ22" s="36"/>
      <c r="CA22" s="36"/>
      <c r="CB22" s="36"/>
      <c r="CC22" s="37"/>
      <c r="CD22" s="240">
        <v>6</v>
      </c>
      <c r="CE22" s="33">
        <f t="shared" ref="CE22:CE59" si="12">ROUND(E22/25,1)</f>
        <v>2</v>
      </c>
      <c r="CF22" s="7">
        <v>3</v>
      </c>
      <c r="CG22" s="344"/>
      <c r="CH22" s="355"/>
      <c r="CI22" s="21"/>
    </row>
    <row r="23" spans="1:87" s="204" customFormat="1" ht="15.9" customHeight="1">
      <c r="A23" s="213">
        <v>2</v>
      </c>
      <c r="B23" s="84" t="s">
        <v>64</v>
      </c>
      <c r="C23" s="29" t="s">
        <v>20</v>
      </c>
      <c r="D23" s="196">
        <f t="shared" si="9"/>
        <v>75</v>
      </c>
      <c r="E23" s="38">
        <f t="shared" si="10"/>
        <v>28</v>
      </c>
      <c r="F23" s="98">
        <f t="shared" si="11"/>
        <v>10</v>
      </c>
      <c r="G23" s="99">
        <f t="shared" si="11"/>
        <v>0</v>
      </c>
      <c r="H23" s="99">
        <f t="shared" si="11"/>
        <v>10</v>
      </c>
      <c r="I23" s="99">
        <f t="shared" si="11"/>
        <v>4</v>
      </c>
      <c r="J23" s="99">
        <f t="shared" si="11"/>
        <v>4</v>
      </c>
      <c r="K23" s="100">
        <f t="shared" si="11"/>
        <v>47</v>
      </c>
      <c r="L23" s="39"/>
      <c r="M23" s="40"/>
      <c r="N23" s="40"/>
      <c r="O23" s="40"/>
      <c r="P23" s="40"/>
      <c r="Q23" s="41"/>
      <c r="R23" s="42">
        <v>10</v>
      </c>
      <c r="S23" s="11"/>
      <c r="T23" s="12">
        <v>10</v>
      </c>
      <c r="U23" s="12">
        <v>4</v>
      </c>
      <c r="V23" s="12">
        <v>4</v>
      </c>
      <c r="W23" s="14">
        <v>47</v>
      </c>
      <c r="X23" s="39"/>
      <c r="Y23" s="39"/>
      <c r="Z23" s="40"/>
      <c r="AA23" s="40"/>
      <c r="AB23" s="40"/>
      <c r="AC23" s="41"/>
      <c r="AD23" s="42"/>
      <c r="AE23" s="11"/>
      <c r="AF23" s="12"/>
      <c r="AG23" s="12"/>
      <c r="AH23" s="12"/>
      <c r="AI23" s="14"/>
      <c r="AJ23" s="39"/>
      <c r="AK23" s="39"/>
      <c r="AL23" s="40"/>
      <c r="AM23" s="40"/>
      <c r="AN23" s="40"/>
      <c r="AO23" s="41"/>
      <c r="AP23" s="42"/>
      <c r="AQ23" s="11"/>
      <c r="AR23" s="12"/>
      <c r="AS23" s="12"/>
      <c r="AT23" s="12"/>
      <c r="AU23" s="14"/>
      <c r="AV23" s="39"/>
      <c r="AW23" s="39"/>
      <c r="AX23" s="40"/>
      <c r="AY23" s="40"/>
      <c r="AZ23" s="40"/>
      <c r="BA23" s="41"/>
      <c r="BB23" s="42"/>
      <c r="BC23" s="11"/>
      <c r="BD23" s="12"/>
      <c r="BE23" s="11"/>
      <c r="BF23" s="12"/>
      <c r="BG23" s="14"/>
      <c r="BH23" s="39"/>
      <c r="BI23" s="39"/>
      <c r="BJ23" s="40"/>
      <c r="BK23" s="40"/>
      <c r="BL23" s="40"/>
      <c r="BM23" s="41"/>
      <c r="BN23" s="42"/>
      <c r="BO23" s="11"/>
      <c r="BP23" s="12"/>
      <c r="BQ23" s="12"/>
      <c r="BR23" s="12"/>
      <c r="BS23" s="14"/>
      <c r="BT23" s="46"/>
      <c r="BU23" s="47">
        <v>3</v>
      </c>
      <c r="BV23" s="47"/>
      <c r="BW23" s="47"/>
      <c r="BX23" s="47"/>
      <c r="BY23" s="47"/>
      <c r="BZ23" s="47"/>
      <c r="CA23" s="47"/>
      <c r="CB23" s="47"/>
      <c r="CC23" s="48"/>
      <c r="CD23" s="227">
        <f>SUM(BT23:CC23)</f>
        <v>3</v>
      </c>
      <c r="CE23" s="33">
        <f t="shared" si="12"/>
        <v>1.1000000000000001</v>
      </c>
      <c r="CF23" s="7">
        <v>1</v>
      </c>
      <c r="CG23" s="103"/>
      <c r="CH23" s="351">
        <v>1</v>
      </c>
      <c r="CI23" s="21"/>
    </row>
    <row r="24" spans="1:87" s="204" customFormat="1" ht="15.9" customHeight="1">
      <c r="A24" s="213">
        <v>3</v>
      </c>
      <c r="B24" s="84" t="s">
        <v>65</v>
      </c>
      <c r="C24" s="29" t="s">
        <v>20</v>
      </c>
      <c r="D24" s="196">
        <f t="shared" si="9"/>
        <v>150</v>
      </c>
      <c r="E24" s="38">
        <f t="shared" si="10"/>
        <v>50</v>
      </c>
      <c r="F24" s="98">
        <f t="shared" si="11"/>
        <v>10</v>
      </c>
      <c r="G24" s="99">
        <f t="shared" si="11"/>
        <v>0</v>
      </c>
      <c r="H24" s="99">
        <f t="shared" si="11"/>
        <v>30</v>
      </c>
      <c r="I24" s="99">
        <f t="shared" si="11"/>
        <v>6</v>
      </c>
      <c r="J24" s="99">
        <f t="shared" si="11"/>
        <v>4</v>
      </c>
      <c r="K24" s="100">
        <f t="shared" si="11"/>
        <v>100</v>
      </c>
      <c r="L24" s="39">
        <v>10</v>
      </c>
      <c r="M24" s="40"/>
      <c r="N24" s="40">
        <v>30</v>
      </c>
      <c r="O24" s="129">
        <v>6</v>
      </c>
      <c r="P24" s="40">
        <v>4</v>
      </c>
      <c r="Q24" s="41">
        <v>100</v>
      </c>
      <c r="R24" s="42"/>
      <c r="S24" s="11"/>
      <c r="T24" s="12"/>
      <c r="U24" s="12"/>
      <c r="V24" s="12"/>
      <c r="W24" s="14"/>
      <c r="X24" s="39"/>
      <c r="Y24" s="39"/>
      <c r="Z24" s="40"/>
      <c r="AA24" s="40"/>
      <c r="AB24" s="40"/>
      <c r="AC24" s="41"/>
      <c r="AD24" s="42"/>
      <c r="AE24" s="11"/>
      <c r="AF24" s="12"/>
      <c r="AG24" s="12"/>
      <c r="AH24" s="12"/>
      <c r="AI24" s="14"/>
      <c r="AJ24" s="39"/>
      <c r="AK24" s="39"/>
      <c r="AL24" s="40"/>
      <c r="AM24" s="40"/>
      <c r="AN24" s="40"/>
      <c r="AO24" s="41"/>
      <c r="AP24" s="42"/>
      <c r="AQ24" s="11"/>
      <c r="AR24" s="12"/>
      <c r="AS24" s="12"/>
      <c r="AT24" s="12"/>
      <c r="AU24" s="14"/>
      <c r="AV24" s="39"/>
      <c r="AW24" s="39"/>
      <c r="AX24" s="40"/>
      <c r="AY24" s="40"/>
      <c r="AZ24" s="40"/>
      <c r="BA24" s="41"/>
      <c r="BB24" s="42"/>
      <c r="BC24" s="11"/>
      <c r="BD24" s="12"/>
      <c r="BE24" s="11"/>
      <c r="BF24" s="12"/>
      <c r="BG24" s="14"/>
      <c r="BH24" s="39"/>
      <c r="BI24" s="39"/>
      <c r="BJ24" s="40"/>
      <c r="BK24" s="40"/>
      <c r="BL24" s="40"/>
      <c r="BM24" s="41"/>
      <c r="BN24" s="42"/>
      <c r="BO24" s="11"/>
      <c r="BP24" s="12"/>
      <c r="BQ24" s="12"/>
      <c r="BR24" s="12"/>
      <c r="BS24" s="14"/>
      <c r="BT24" s="46">
        <v>6</v>
      </c>
      <c r="BU24" s="47"/>
      <c r="BV24" s="47"/>
      <c r="BW24" s="47"/>
      <c r="BX24" s="47"/>
      <c r="BY24" s="47"/>
      <c r="BZ24" s="47"/>
      <c r="CA24" s="47"/>
      <c r="CB24" s="47"/>
      <c r="CC24" s="48"/>
      <c r="CD24" s="227">
        <v>6</v>
      </c>
      <c r="CE24" s="33">
        <f t="shared" si="12"/>
        <v>2</v>
      </c>
      <c r="CF24" s="7">
        <v>4</v>
      </c>
      <c r="CG24" s="103"/>
      <c r="CH24" s="351"/>
      <c r="CI24" s="21"/>
    </row>
    <row r="25" spans="1:87" s="204" customFormat="1" ht="15.9" customHeight="1">
      <c r="A25" s="213">
        <v>4</v>
      </c>
      <c r="B25" s="85" t="s">
        <v>66</v>
      </c>
      <c r="C25" s="29" t="s">
        <v>20</v>
      </c>
      <c r="D25" s="196">
        <f t="shared" si="9"/>
        <v>150</v>
      </c>
      <c r="E25" s="38">
        <f t="shared" si="10"/>
        <v>50</v>
      </c>
      <c r="F25" s="98">
        <f t="shared" si="11"/>
        <v>20</v>
      </c>
      <c r="G25" s="99">
        <f t="shared" si="11"/>
        <v>0</v>
      </c>
      <c r="H25" s="99">
        <f t="shared" si="11"/>
        <v>20</v>
      </c>
      <c r="I25" s="99">
        <f t="shared" si="11"/>
        <v>6</v>
      </c>
      <c r="J25" s="99">
        <f t="shared" si="11"/>
        <v>4</v>
      </c>
      <c r="K25" s="100">
        <f t="shared" si="11"/>
        <v>100</v>
      </c>
      <c r="L25" s="39">
        <v>20</v>
      </c>
      <c r="M25" s="40"/>
      <c r="N25" s="40">
        <v>20</v>
      </c>
      <c r="O25" s="40">
        <v>6</v>
      </c>
      <c r="P25" s="40">
        <v>4</v>
      </c>
      <c r="Q25" s="41">
        <v>100</v>
      </c>
      <c r="R25" s="42"/>
      <c r="S25" s="11"/>
      <c r="T25" s="12"/>
      <c r="U25" s="12"/>
      <c r="V25" s="12"/>
      <c r="W25" s="14"/>
      <c r="X25" s="39"/>
      <c r="Y25" s="39"/>
      <c r="Z25" s="40"/>
      <c r="AA25" s="40"/>
      <c r="AB25" s="40"/>
      <c r="AC25" s="41"/>
      <c r="AD25" s="42"/>
      <c r="AE25" s="11"/>
      <c r="AF25" s="12"/>
      <c r="AG25" s="12"/>
      <c r="AH25" s="12"/>
      <c r="AI25" s="14"/>
      <c r="AJ25" s="39"/>
      <c r="AK25" s="39"/>
      <c r="AL25" s="40"/>
      <c r="AM25" s="40"/>
      <c r="AN25" s="40"/>
      <c r="AO25" s="41"/>
      <c r="AP25" s="42"/>
      <c r="AQ25" s="11"/>
      <c r="AR25" s="12"/>
      <c r="AS25" s="12"/>
      <c r="AT25" s="12"/>
      <c r="AU25" s="14"/>
      <c r="AV25" s="39"/>
      <c r="AW25" s="39"/>
      <c r="AX25" s="40"/>
      <c r="AY25" s="40"/>
      <c r="AZ25" s="40"/>
      <c r="BA25" s="41"/>
      <c r="BB25" s="42"/>
      <c r="BC25" s="11"/>
      <c r="BD25" s="12"/>
      <c r="BE25" s="11"/>
      <c r="BF25" s="12"/>
      <c r="BG25" s="14"/>
      <c r="BH25" s="39"/>
      <c r="BI25" s="39"/>
      <c r="BJ25" s="40"/>
      <c r="BK25" s="40"/>
      <c r="BL25" s="40"/>
      <c r="BM25" s="41"/>
      <c r="BN25" s="42"/>
      <c r="BO25" s="11"/>
      <c r="BP25" s="12"/>
      <c r="BQ25" s="12"/>
      <c r="BR25" s="12"/>
      <c r="BS25" s="14"/>
      <c r="BT25" s="46">
        <v>6</v>
      </c>
      <c r="BU25" s="47"/>
      <c r="BV25" s="47"/>
      <c r="BW25" s="47"/>
      <c r="BX25" s="47"/>
      <c r="BY25" s="47"/>
      <c r="BZ25" s="47"/>
      <c r="CA25" s="47"/>
      <c r="CB25" s="47"/>
      <c r="CC25" s="48"/>
      <c r="CD25" s="227">
        <v>6</v>
      </c>
      <c r="CE25" s="33">
        <f t="shared" si="12"/>
        <v>2</v>
      </c>
      <c r="CF25" s="7">
        <v>3</v>
      </c>
      <c r="CG25" s="349"/>
      <c r="CH25" s="351"/>
      <c r="CI25" s="21"/>
    </row>
    <row r="26" spans="1:87" s="204" customFormat="1" ht="15.9" customHeight="1">
      <c r="A26" s="213">
        <v>5</v>
      </c>
      <c r="B26" s="85" t="s">
        <v>133</v>
      </c>
      <c r="C26" s="29" t="s">
        <v>20</v>
      </c>
      <c r="D26" s="196">
        <f t="shared" si="9"/>
        <v>150</v>
      </c>
      <c r="E26" s="38">
        <f t="shared" si="10"/>
        <v>50</v>
      </c>
      <c r="F26" s="98">
        <f t="shared" si="11"/>
        <v>10</v>
      </c>
      <c r="G26" s="99">
        <f t="shared" si="11"/>
        <v>0</v>
      </c>
      <c r="H26" s="99">
        <f t="shared" si="11"/>
        <v>30</v>
      </c>
      <c r="I26" s="99">
        <f t="shared" si="11"/>
        <v>6</v>
      </c>
      <c r="J26" s="99">
        <f t="shared" si="11"/>
        <v>4</v>
      </c>
      <c r="K26" s="100">
        <f t="shared" si="11"/>
        <v>100</v>
      </c>
      <c r="L26" s="39"/>
      <c r="M26" s="40"/>
      <c r="N26" s="40"/>
      <c r="O26" s="40"/>
      <c r="P26" s="40"/>
      <c r="Q26" s="41"/>
      <c r="R26" s="42">
        <v>10</v>
      </c>
      <c r="S26" s="11"/>
      <c r="T26" s="12">
        <v>30</v>
      </c>
      <c r="U26" s="12">
        <v>6</v>
      </c>
      <c r="V26" s="12">
        <v>4</v>
      </c>
      <c r="W26" s="14">
        <v>100</v>
      </c>
      <c r="X26" s="39"/>
      <c r="Y26" s="39"/>
      <c r="Z26" s="40"/>
      <c r="AA26" s="40"/>
      <c r="AB26" s="40"/>
      <c r="AC26" s="41"/>
      <c r="AD26" s="42"/>
      <c r="AE26" s="11"/>
      <c r="AF26" s="12"/>
      <c r="AG26" s="12"/>
      <c r="AH26" s="12"/>
      <c r="AI26" s="14"/>
      <c r="AJ26" s="39"/>
      <c r="AK26" s="39"/>
      <c r="AL26" s="40"/>
      <c r="AM26" s="40"/>
      <c r="AN26" s="40"/>
      <c r="AO26" s="41"/>
      <c r="AP26" s="42"/>
      <c r="AQ26" s="11"/>
      <c r="AR26" s="12"/>
      <c r="AS26" s="12"/>
      <c r="AT26" s="12"/>
      <c r="AU26" s="14"/>
      <c r="AV26" s="39"/>
      <c r="AW26" s="39"/>
      <c r="AX26" s="40"/>
      <c r="AY26" s="40"/>
      <c r="AZ26" s="40"/>
      <c r="BA26" s="41"/>
      <c r="BB26" s="42"/>
      <c r="BC26" s="11"/>
      <c r="BD26" s="12"/>
      <c r="BE26" s="11"/>
      <c r="BF26" s="12"/>
      <c r="BG26" s="14"/>
      <c r="BH26" s="39"/>
      <c r="BI26" s="39"/>
      <c r="BJ26" s="40"/>
      <c r="BK26" s="40"/>
      <c r="BL26" s="40"/>
      <c r="BM26" s="41"/>
      <c r="BN26" s="42"/>
      <c r="BO26" s="11"/>
      <c r="BP26" s="12"/>
      <c r="BQ26" s="12"/>
      <c r="BR26" s="12"/>
      <c r="BS26" s="14"/>
      <c r="BT26" s="46"/>
      <c r="BU26" s="47">
        <v>6</v>
      </c>
      <c r="BV26" s="47"/>
      <c r="BW26" s="47"/>
      <c r="BX26" s="47"/>
      <c r="BY26" s="47"/>
      <c r="BZ26" s="47"/>
      <c r="CA26" s="47"/>
      <c r="CB26" s="47"/>
      <c r="CC26" s="48"/>
      <c r="CD26" s="227">
        <v>6</v>
      </c>
      <c r="CE26" s="33">
        <f t="shared" si="12"/>
        <v>2</v>
      </c>
      <c r="CF26" s="7">
        <v>4</v>
      </c>
      <c r="CG26" s="103"/>
      <c r="CH26" s="351"/>
      <c r="CI26" s="21"/>
    </row>
    <row r="27" spans="1:87" s="204" customFormat="1" ht="15.9" customHeight="1">
      <c r="A27" s="106">
        <v>6</v>
      </c>
      <c r="B27" s="83" t="s">
        <v>68</v>
      </c>
      <c r="C27" s="29" t="s">
        <v>20</v>
      </c>
      <c r="D27" s="196">
        <f t="shared" si="9"/>
        <v>125</v>
      </c>
      <c r="E27" s="38">
        <f t="shared" si="10"/>
        <v>50</v>
      </c>
      <c r="F27" s="98">
        <f t="shared" si="11"/>
        <v>10</v>
      </c>
      <c r="G27" s="99">
        <f t="shared" si="11"/>
        <v>0</v>
      </c>
      <c r="H27" s="99">
        <f t="shared" si="11"/>
        <v>30</v>
      </c>
      <c r="I27" s="99">
        <f t="shared" si="11"/>
        <v>6</v>
      </c>
      <c r="J27" s="99">
        <f t="shared" si="11"/>
        <v>4</v>
      </c>
      <c r="K27" s="100">
        <f t="shared" si="11"/>
        <v>75</v>
      </c>
      <c r="L27" s="39"/>
      <c r="M27" s="40"/>
      <c r="N27" s="40"/>
      <c r="O27" s="40"/>
      <c r="P27" s="40"/>
      <c r="Q27" s="41"/>
      <c r="R27" s="42">
        <v>10</v>
      </c>
      <c r="S27" s="11"/>
      <c r="T27" s="12">
        <v>30</v>
      </c>
      <c r="U27" s="12">
        <v>6</v>
      </c>
      <c r="V27" s="12">
        <v>4</v>
      </c>
      <c r="W27" s="14">
        <v>75</v>
      </c>
      <c r="X27" s="39"/>
      <c r="Y27" s="39"/>
      <c r="Z27" s="40"/>
      <c r="AA27" s="40"/>
      <c r="AB27" s="40"/>
      <c r="AC27" s="41"/>
      <c r="AD27" s="42"/>
      <c r="AE27" s="11"/>
      <c r="AF27" s="12"/>
      <c r="AG27" s="12"/>
      <c r="AH27" s="12"/>
      <c r="AI27" s="14"/>
      <c r="AJ27" s="39"/>
      <c r="AK27" s="39"/>
      <c r="AL27" s="40"/>
      <c r="AM27" s="40"/>
      <c r="AN27" s="40"/>
      <c r="AO27" s="41"/>
      <c r="AP27" s="42"/>
      <c r="AQ27" s="11"/>
      <c r="AR27" s="12"/>
      <c r="AS27" s="12"/>
      <c r="AT27" s="12"/>
      <c r="AU27" s="14"/>
      <c r="AV27" s="39"/>
      <c r="AW27" s="39"/>
      <c r="AX27" s="40"/>
      <c r="AY27" s="40"/>
      <c r="AZ27" s="40"/>
      <c r="BA27" s="41"/>
      <c r="BB27" s="42"/>
      <c r="BC27" s="11"/>
      <c r="BD27" s="12"/>
      <c r="BE27" s="11"/>
      <c r="BF27" s="12"/>
      <c r="BG27" s="14"/>
      <c r="BH27" s="39"/>
      <c r="BI27" s="39"/>
      <c r="BJ27" s="40"/>
      <c r="BK27" s="40"/>
      <c r="BL27" s="40"/>
      <c r="BM27" s="41"/>
      <c r="BN27" s="42"/>
      <c r="BO27" s="11"/>
      <c r="BP27" s="12"/>
      <c r="BQ27" s="12"/>
      <c r="BR27" s="12"/>
      <c r="BS27" s="14"/>
      <c r="BT27" s="46"/>
      <c r="BU27" s="47">
        <v>5</v>
      </c>
      <c r="BV27" s="47"/>
      <c r="BW27" s="47"/>
      <c r="BX27" s="47"/>
      <c r="BY27" s="47"/>
      <c r="BZ27" s="47"/>
      <c r="CA27" s="47"/>
      <c r="CB27" s="47"/>
      <c r="CC27" s="48"/>
      <c r="CD27" s="227">
        <v>5</v>
      </c>
      <c r="CE27" s="33">
        <f t="shared" si="12"/>
        <v>2</v>
      </c>
      <c r="CF27" s="7">
        <v>3</v>
      </c>
      <c r="CG27" s="103"/>
      <c r="CH27" s="351"/>
      <c r="CI27" s="21"/>
    </row>
    <row r="28" spans="1:87" s="204" customFormat="1" ht="15.9" customHeight="1">
      <c r="A28" s="213">
        <v>7</v>
      </c>
      <c r="B28" s="84" t="s">
        <v>69</v>
      </c>
      <c r="C28" s="29" t="s">
        <v>20</v>
      </c>
      <c r="D28" s="196">
        <f t="shared" si="9"/>
        <v>150</v>
      </c>
      <c r="E28" s="38">
        <f t="shared" si="10"/>
        <v>40</v>
      </c>
      <c r="F28" s="98">
        <f t="shared" si="11"/>
        <v>10</v>
      </c>
      <c r="G28" s="99">
        <f t="shared" si="11"/>
        <v>0</v>
      </c>
      <c r="H28" s="99">
        <f t="shared" si="11"/>
        <v>20</v>
      </c>
      <c r="I28" s="99">
        <f t="shared" si="11"/>
        <v>6</v>
      </c>
      <c r="J28" s="99">
        <f t="shared" si="11"/>
        <v>4</v>
      </c>
      <c r="K28" s="100">
        <f t="shared" si="11"/>
        <v>110</v>
      </c>
      <c r="L28" s="39"/>
      <c r="M28" s="40"/>
      <c r="N28" s="40"/>
      <c r="O28" s="40"/>
      <c r="P28" s="40"/>
      <c r="Q28" s="41"/>
      <c r="R28" s="42">
        <v>10</v>
      </c>
      <c r="S28" s="11"/>
      <c r="T28" s="12">
        <v>20</v>
      </c>
      <c r="U28" s="12">
        <v>6</v>
      </c>
      <c r="V28" s="12">
        <v>4</v>
      </c>
      <c r="W28" s="14">
        <v>110</v>
      </c>
      <c r="X28" s="39"/>
      <c r="Y28" s="39"/>
      <c r="Z28" s="40"/>
      <c r="AA28" s="40"/>
      <c r="AB28" s="40"/>
      <c r="AC28" s="41"/>
      <c r="AD28" s="42"/>
      <c r="AE28" s="11"/>
      <c r="AF28" s="12"/>
      <c r="AG28" s="12"/>
      <c r="AH28" s="12"/>
      <c r="AI28" s="14"/>
      <c r="AJ28" s="39"/>
      <c r="AK28" s="39"/>
      <c r="AL28" s="40"/>
      <c r="AM28" s="40"/>
      <c r="AN28" s="40"/>
      <c r="AO28" s="41"/>
      <c r="AP28" s="42"/>
      <c r="AQ28" s="11"/>
      <c r="AR28" s="12"/>
      <c r="AS28" s="12"/>
      <c r="AT28" s="12"/>
      <c r="AU28" s="14"/>
      <c r="AV28" s="39"/>
      <c r="AW28" s="39"/>
      <c r="AX28" s="40"/>
      <c r="AY28" s="40"/>
      <c r="AZ28" s="40"/>
      <c r="BA28" s="41"/>
      <c r="BB28" s="42"/>
      <c r="BC28" s="11"/>
      <c r="BD28" s="12"/>
      <c r="BE28" s="11"/>
      <c r="BF28" s="12"/>
      <c r="BG28" s="14"/>
      <c r="BH28" s="39"/>
      <c r="BI28" s="39"/>
      <c r="BJ28" s="40"/>
      <c r="BK28" s="40"/>
      <c r="BL28" s="40"/>
      <c r="BM28" s="41"/>
      <c r="BN28" s="42"/>
      <c r="BO28" s="11"/>
      <c r="BP28" s="12"/>
      <c r="BQ28" s="12"/>
      <c r="BR28" s="12"/>
      <c r="BS28" s="14"/>
      <c r="BT28" s="46"/>
      <c r="BU28" s="47">
        <v>6</v>
      </c>
      <c r="BV28" s="47"/>
      <c r="BW28" s="47"/>
      <c r="BX28" s="47"/>
      <c r="BY28" s="47"/>
      <c r="BZ28" s="47"/>
      <c r="CA28" s="47"/>
      <c r="CB28" s="47"/>
      <c r="CC28" s="48"/>
      <c r="CD28" s="227">
        <v>6</v>
      </c>
      <c r="CE28" s="33">
        <f t="shared" si="12"/>
        <v>1.6</v>
      </c>
      <c r="CF28" s="7">
        <v>4</v>
      </c>
      <c r="CG28" s="103"/>
      <c r="CH28" s="351"/>
      <c r="CI28" s="21"/>
    </row>
    <row r="29" spans="1:87" s="204" customFormat="1" ht="15.9" customHeight="1">
      <c r="A29" s="213">
        <v>8</v>
      </c>
      <c r="B29" s="84" t="s">
        <v>134</v>
      </c>
      <c r="C29" s="29" t="s">
        <v>19</v>
      </c>
      <c r="D29" s="196">
        <f t="shared" si="9"/>
        <v>100</v>
      </c>
      <c r="E29" s="38">
        <f t="shared" si="10"/>
        <v>38</v>
      </c>
      <c r="F29" s="98">
        <f t="shared" si="11"/>
        <v>10</v>
      </c>
      <c r="G29" s="99">
        <f t="shared" si="11"/>
        <v>0</v>
      </c>
      <c r="H29" s="99">
        <f t="shared" si="11"/>
        <v>20</v>
      </c>
      <c r="I29" s="99">
        <f t="shared" si="11"/>
        <v>6</v>
      </c>
      <c r="J29" s="99">
        <f t="shared" si="11"/>
        <v>2</v>
      </c>
      <c r="K29" s="100">
        <f t="shared" si="11"/>
        <v>62</v>
      </c>
      <c r="L29" s="39"/>
      <c r="M29" s="40"/>
      <c r="N29" s="40"/>
      <c r="O29" s="40"/>
      <c r="P29" s="40"/>
      <c r="Q29" s="41"/>
      <c r="R29" s="42">
        <v>10</v>
      </c>
      <c r="S29" s="11"/>
      <c r="T29" s="12">
        <v>20</v>
      </c>
      <c r="U29" s="12">
        <v>6</v>
      </c>
      <c r="V29" s="12">
        <v>2</v>
      </c>
      <c r="W29" s="14">
        <v>62</v>
      </c>
      <c r="X29" s="40"/>
      <c r="Y29" s="39"/>
      <c r="Z29" s="40"/>
      <c r="AA29" s="40"/>
      <c r="AB29" s="40"/>
      <c r="AC29" s="41"/>
      <c r="AD29" s="42"/>
      <c r="AE29" s="11"/>
      <c r="AF29" s="12"/>
      <c r="AG29" s="12"/>
      <c r="AH29" s="12"/>
      <c r="AI29" s="14"/>
      <c r="AJ29" s="39"/>
      <c r="AK29" s="39"/>
      <c r="AL29" s="40"/>
      <c r="AM29" s="40"/>
      <c r="AN29" s="40"/>
      <c r="AO29" s="41"/>
      <c r="AP29" s="42"/>
      <c r="AQ29" s="11"/>
      <c r="AR29" s="12"/>
      <c r="AS29" s="12"/>
      <c r="AT29" s="12"/>
      <c r="AU29" s="14"/>
      <c r="AV29" s="39"/>
      <c r="AW29" s="39"/>
      <c r="AX29" s="40"/>
      <c r="AY29" s="40"/>
      <c r="AZ29" s="40"/>
      <c r="BA29" s="41"/>
      <c r="BB29" s="42"/>
      <c r="BC29" s="11"/>
      <c r="BD29" s="12"/>
      <c r="BE29" s="11"/>
      <c r="BF29" s="12"/>
      <c r="BG29" s="14"/>
      <c r="BH29" s="39"/>
      <c r="BI29" s="39"/>
      <c r="BJ29" s="40"/>
      <c r="BK29" s="40"/>
      <c r="BL29" s="40"/>
      <c r="BM29" s="41"/>
      <c r="BN29" s="42"/>
      <c r="BO29" s="11"/>
      <c r="BP29" s="12"/>
      <c r="BQ29" s="12"/>
      <c r="BR29" s="12"/>
      <c r="BS29" s="14"/>
      <c r="BT29" s="46"/>
      <c r="BU29" s="47">
        <v>4</v>
      </c>
      <c r="BV29" s="47"/>
      <c r="BW29" s="47"/>
      <c r="BX29" s="47"/>
      <c r="BY29" s="47"/>
      <c r="BZ29" s="47"/>
      <c r="CA29" s="47"/>
      <c r="CB29" s="47"/>
      <c r="CC29" s="48"/>
      <c r="CD29" s="227">
        <v>4</v>
      </c>
      <c r="CE29" s="33">
        <f t="shared" si="12"/>
        <v>1.5</v>
      </c>
      <c r="CF29" s="7">
        <v>3</v>
      </c>
      <c r="CG29" s="103"/>
      <c r="CH29" s="351"/>
      <c r="CI29" s="21"/>
    </row>
    <row r="30" spans="1:87" s="204" customFormat="1" ht="15.9" customHeight="1">
      <c r="A30" s="213">
        <v>9</v>
      </c>
      <c r="B30" s="85" t="s">
        <v>71</v>
      </c>
      <c r="C30" s="29" t="s">
        <v>19</v>
      </c>
      <c r="D30" s="196">
        <f t="shared" si="9"/>
        <v>50</v>
      </c>
      <c r="E30" s="38">
        <f t="shared" si="10"/>
        <v>26</v>
      </c>
      <c r="F30" s="98">
        <f t="shared" si="11"/>
        <v>10</v>
      </c>
      <c r="G30" s="99">
        <f t="shared" si="11"/>
        <v>0</v>
      </c>
      <c r="H30" s="99">
        <f t="shared" si="11"/>
        <v>10</v>
      </c>
      <c r="I30" s="99">
        <f t="shared" si="11"/>
        <v>4</v>
      </c>
      <c r="J30" s="99">
        <f t="shared" si="11"/>
        <v>2</v>
      </c>
      <c r="K30" s="100">
        <f t="shared" si="11"/>
        <v>24</v>
      </c>
      <c r="L30" s="39"/>
      <c r="M30" s="40"/>
      <c r="N30" s="40"/>
      <c r="O30" s="40"/>
      <c r="P30" s="40"/>
      <c r="Q30" s="41"/>
      <c r="R30" s="42"/>
      <c r="S30" s="11"/>
      <c r="T30" s="12"/>
      <c r="U30" s="12"/>
      <c r="V30" s="12"/>
      <c r="W30" s="14"/>
      <c r="X30" s="40">
        <v>10</v>
      </c>
      <c r="Y30" s="39"/>
      <c r="Z30" s="40">
        <v>10</v>
      </c>
      <c r="AA30" s="40">
        <v>4</v>
      </c>
      <c r="AB30" s="40">
        <v>2</v>
      </c>
      <c r="AC30" s="41">
        <v>24</v>
      </c>
      <c r="AD30" s="42"/>
      <c r="AE30" s="11"/>
      <c r="AF30" s="12"/>
      <c r="AG30" s="12"/>
      <c r="AH30" s="12"/>
      <c r="AI30" s="14"/>
      <c r="AJ30" s="39"/>
      <c r="AK30" s="39"/>
      <c r="AL30" s="40"/>
      <c r="AM30" s="40"/>
      <c r="AN30" s="40"/>
      <c r="AO30" s="41"/>
      <c r="AP30" s="42"/>
      <c r="AQ30" s="11"/>
      <c r="AR30" s="12"/>
      <c r="AS30" s="12"/>
      <c r="AT30" s="12"/>
      <c r="AU30" s="14"/>
      <c r="AV30" s="39"/>
      <c r="AW30" s="39"/>
      <c r="AX30" s="40"/>
      <c r="AY30" s="40"/>
      <c r="AZ30" s="40"/>
      <c r="BA30" s="41"/>
      <c r="BB30" s="42"/>
      <c r="BC30" s="11"/>
      <c r="BD30" s="12"/>
      <c r="BE30" s="11"/>
      <c r="BF30" s="12"/>
      <c r="BG30" s="14"/>
      <c r="BH30" s="39"/>
      <c r="BI30" s="39"/>
      <c r="BJ30" s="40"/>
      <c r="BK30" s="40"/>
      <c r="BL30" s="40"/>
      <c r="BM30" s="41"/>
      <c r="BN30" s="42"/>
      <c r="BO30" s="11"/>
      <c r="BP30" s="12"/>
      <c r="BQ30" s="12"/>
      <c r="BR30" s="12"/>
      <c r="BS30" s="14"/>
      <c r="BT30" s="46"/>
      <c r="BU30" s="47"/>
      <c r="BV30" s="47">
        <v>2</v>
      </c>
      <c r="BW30" s="47"/>
      <c r="BX30" s="47"/>
      <c r="BY30" s="47"/>
      <c r="BZ30" s="47"/>
      <c r="CA30" s="47"/>
      <c r="CB30" s="47"/>
      <c r="CC30" s="48"/>
      <c r="CD30" s="227">
        <v>2</v>
      </c>
      <c r="CE30" s="33">
        <f t="shared" si="12"/>
        <v>1</v>
      </c>
      <c r="CF30" s="7">
        <v>1</v>
      </c>
      <c r="CG30" s="103"/>
      <c r="CH30" s="351"/>
      <c r="CI30" s="21"/>
    </row>
    <row r="31" spans="1:87" s="204" customFormat="1" ht="15.9" customHeight="1">
      <c r="A31" s="213">
        <v>10</v>
      </c>
      <c r="B31" s="85" t="s">
        <v>72</v>
      </c>
      <c r="C31" s="29" t="s">
        <v>20</v>
      </c>
      <c r="D31" s="196">
        <f t="shared" si="9"/>
        <v>150</v>
      </c>
      <c r="E31" s="38">
        <f t="shared" si="10"/>
        <v>50</v>
      </c>
      <c r="F31" s="98">
        <f t="shared" si="11"/>
        <v>10</v>
      </c>
      <c r="G31" s="99">
        <f t="shared" si="11"/>
        <v>0</v>
      </c>
      <c r="H31" s="99">
        <f t="shared" si="11"/>
        <v>30</v>
      </c>
      <c r="I31" s="99">
        <f t="shared" si="11"/>
        <v>6</v>
      </c>
      <c r="J31" s="99">
        <f t="shared" si="11"/>
        <v>4</v>
      </c>
      <c r="K31" s="100">
        <f t="shared" si="11"/>
        <v>100</v>
      </c>
      <c r="L31" s="39"/>
      <c r="M31" s="40"/>
      <c r="N31" s="40"/>
      <c r="O31" s="40"/>
      <c r="P31" s="40"/>
      <c r="Q31" s="41"/>
      <c r="R31" s="42"/>
      <c r="S31" s="11"/>
      <c r="T31" s="12"/>
      <c r="U31" s="12"/>
      <c r="V31" s="12"/>
      <c r="W31" s="14"/>
      <c r="X31" s="40">
        <v>10</v>
      </c>
      <c r="Y31" s="39"/>
      <c r="Z31" s="40">
        <v>30</v>
      </c>
      <c r="AA31" s="40">
        <v>6</v>
      </c>
      <c r="AB31" s="40">
        <v>4</v>
      </c>
      <c r="AC31" s="41">
        <v>100</v>
      </c>
      <c r="AD31" s="42"/>
      <c r="AE31" s="11"/>
      <c r="AF31" s="12"/>
      <c r="AG31" s="12"/>
      <c r="AH31" s="12"/>
      <c r="AI31" s="14"/>
      <c r="AJ31" s="39"/>
      <c r="AK31" s="39"/>
      <c r="AL31" s="40"/>
      <c r="AM31" s="40"/>
      <c r="AN31" s="40"/>
      <c r="AO31" s="41"/>
      <c r="AP31" s="42"/>
      <c r="AQ31" s="11"/>
      <c r="AR31" s="12"/>
      <c r="AS31" s="12"/>
      <c r="AT31" s="12"/>
      <c r="AU31" s="14"/>
      <c r="AV31" s="39"/>
      <c r="AW31" s="39"/>
      <c r="AX31" s="40"/>
      <c r="AY31" s="40"/>
      <c r="AZ31" s="40"/>
      <c r="BA31" s="41"/>
      <c r="BB31" s="42"/>
      <c r="BC31" s="11"/>
      <c r="BD31" s="12"/>
      <c r="BE31" s="11"/>
      <c r="BF31" s="12"/>
      <c r="BG31" s="14"/>
      <c r="BH31" s="39"/>
      <c r="BI31" s="39"/>
      <c r="BJ31" s="40"/>
      <c r="BK31" s="40"/>
      <c r="BL31" s="40"/>
      <c r="BM31" s="41"/>
      <c r="BN31" s="42"/>
      <c r="BO31" s="11"/>
      <c r="BP31" s="12"/>
      <c r="BQ31" s="12"/>
      <c r="BR31" s="12"/>
      <c r="BS31" s="14"/>
      <c r="BT31" s="46"/>
      <c r="BU31" s="47"/>
      <c r="BV31" s="47">
        <v>6</v>
      </c>
      <c r="BW31" s="47"/>
      <c r="BX31" s="47"/>
      <c r="BY31" s="47"/>
      <c r="BZ31" s="47"/>
      <c r="CA31" s="47"/>
      <c r="CB31" s="47"/>
      <c r="CC31" s="48"/>
      <c r="CD31" s="227">
        <v>6</v>
      </c>
      <c r="CE31" s="33">
        <f t="shared" si="12"/>
        <v>2</v>
      </c>
      <c r="CF31" s="7">
        <v>4</v>
      </c>
      <c r="CG31" s="103"/>
      <c r="CH31" s="351"/>
      <c r="CI31" s="21"/>
    </row>
    <row r="32" spans="1:87" s="204" customFormat="1" ht="15.9" customHeight="1">
      <c r="A32" s="106">
        <v>11</v>
      </c>
      <c r="B32" s="83" t="s">
        <v>73</v>
      </c>
      <c r="C32" s="29" t="s">
        <v>20</v>
      </c>
      <c r="D32" s="196">
        <f t="shared" si="9"/>
        <v>75</v>
      </c>
      <c r="E32" s="38">
        <f t="shared" si="10"/>
        <v>30</v>
      </c>
      <c r="F32" s="98">
        <f t="shared" si="11"/>
        <v>10</v>
      </c>
      <c r="G32" s="99">
        <f t="shared" si="11"/>
        <v>0</v>
      </c>
      <c r="H32" s="99">
        <f t="shared" si="11"/>
        <v>10</v>
      </c>
      <c r="I32" s="99">
        <f t="shared" si="11"/>
        <v>6</v>
      </c>
      <c r="J32" s="99">
        <f t="shared" si="11"/>
        <v>4</v>
      </c>
      <c r="K32" s="100">
        <f t="shared" si="11"/>
        <v>45</v>
      </c>
      <c r="L32" s="39"/>
      <c r="M32" s="40"/>
      <c r="N32" s="40"/>
      <c r="O32" s="40"/>
      <c r="P32" s="40"/>
      <c r="Q32" s="41"/>
      <c r="R32" s="42"/>
      <c r="S32" s="11"/>
      <c r="T32" s="12"/>
      <c r="U32" s="12"/>
      <c r="V32" s="12"/>
      <c r="W32" s="14"/>
      <c r="X32" s="40"/>
      <c r="Y32" s="39"/>
      <c r="Z32" s="40"/>
      <c r="AA32" s="40"/>
      <c r="AB32" s="40"/>
      <c r="AC32" s="41"/>
      <c r="AD32" s="42">
        <v>10</v>
      </c>
      <c r="AE32" s="11"/>
      <c r="AF32" s="12">
        <v>10</v>
      </c>
      <c r="AG32" s="12">
        <v>6</v>
      </c>
      <c r="AH32" s="12">
        <v>4</v>
      </c>
      <c r="AI32" s="14">
        <v>45</v>
      </c>
      <c r="AJ32" s="39"/>
      <c r="AK32" s="39"/>
      <c r="AL32" s="40"/>
      <c r="AM32" s="40"/>
      <c r="AN32" s="40"/>
      <c r="AO32" s="41"/>
      <c r="AP32" s="42"/>
      <c r="AQ32" s="11"/>
      <c r="AR32" s="12"/>
      <c r="AS32" s="12"/>
      <c r="AT32" s="12"/>
      <c r="AU32" s="14"/>
      <c r="AV32" s="39"/>
      <c r="AW32" s="39"/>
      <c r="AX32" s="40"/>
      <c r="AY32" s="40"/>
      <c r="AZ32" s="40"/>
      <c r="BA32" s="41"/>
      <c r="BB32" s="42"/>
      <c r="BC32" s="11"/>
      <c r="BD32" s="12"/>
      <c r="BE32" s="11"/>
      <c r="BF32" s="12"/>
      <c r="BG32" s="14"/>
      <c r="BH32" s="39"/>
      <c r="BI32" s="39"/>
      <c r="BJ32" s="40"/>
      <c r="BK32" s="40"/>
      <c r="BL32" s="40"/>
      <c r="BM32" s="41"/>
      <c r="BN32" s="42"/>
      <c r="BO32" s="11"/>
      <c r="BP32" s="12"/>
      <c r="BQ32" s="12"/>
      <c r="BR32" s="12"/>
      <c r="BS32" s="14"/>
      <c r="BT32" s="46"/>
      <c r="BU32" s="47"/>
      <c r="BV32" s="47"/>
      <c r="BW32" s="47">
        <v>3</v>
      </c>
      <c r="BX32" s="47"/>
      <c r="BY32" s="47"/>
      <c r="BZ32" s="47"/>
      <c r="CA32" s="47"/>
      <c r="CB32" s="47"/>
      <c r="CC32" s="48"/>
      <c r="CD32" s="227">
        <v>3</v>
      </c>
      <c r="CE32" s="33">
        <v>1.6</v>
      </c>
      <c r="CF32" s="7">
        <v>3</v>
      </c>
      <c r="CG32" s="103"/>
      <c r="CH32" s="351"/>
      <c r="CI32" s="21"/>
    </row>
    <row r="33" spans="1:87" s="204" customFormat="1" ht="15.9" customHeight="1">
      <c r="A33" s="213">
        <v>12</v>
      </c>
      <c r="B33" s="84" t="s">
        <v>74</v>
      </c>
      <c r="C33" s="29" t="s">
        <v>20</v>
      </c>
      <c r="D33" s="196">
        <f t="shared" si="9"/>
        <v>100</v>
      </c>
      <c r="E33" s="38">
        <f t="shared" si="10"/>
        <v>40</v>
      </c>
      <c r="F33" s="98">
        <f t="shared" si="11"/>
        <v>10</v>
      </c>
      <c r="G33" s="99">
        <f t="shared" si="11"/>
        <v>0</v>
      </c>
      <c r="H33" s="99">
        <f t="shared" si="11"/>
        <v>20</v>
      </c>
      <c r="I33" s="99">
        <f t="shared" si="11"/>
        <v>6</v>
      </c>
      <c r="J33" s="99">
        <f t="shared" si="11"/>
        <v>4</v>
      </c>
      <c r="K33" s="100">
        <f t="shared" si="11"/>
        <v>60</v>
      </c>
      <c r="L33" s="39"/>
      <c r="M33" s="40"/>
      <c r="N33" s="40"/>
      <c r="O33" s="40"/>
      <c r="P33" s="40"/>
      <c r="Q33" s="41"/>
      <c r="R33" s="42"/>
      <c r="S33" s="11"/>
      <c r="T33" s="12"/>
      <c r="U33" s="12"/>
      <c r="V33" s="12"/>
      <c r="W33" s="14"/>
      <c r="X33" s="40">
        <v>10</v>
      </c>
      <c r="Y33" s="39"/>
      <c r="Z33" s="40">
        <v>20</v>
      </c>
      <c r="AA33" s="40">
        <v>6</v>
      </c>
      <c r="AB33" s="40">
        <v>4</v>
      </c>
      <c r="AC33" s="41">
        <v>60</v>
      </c>
      <c r="AD33" s="42"/>
      <c r="AE33" s="11"/>
      <c r="AF33" s="12"/>
      <c r="AG33" s="12"/>
      <c r="AH33" s="12"/>
      <c r="AI33" s="14"/>
      <c r="AJ33" s="39"/>
      <c r="AK33" s="39"/>
      <c r="AL33" s="40"/>
      <c r="AM33" s="40"/>
      <c r="AN33" s="40"/>
      <c r="AO33" s="41"/>
      <c r="AP33" s="42"/>
      <c r="AQ33" s="11"/>
      <c r="AR33" s="12"/>
      <c r="AS33" s="12"/>
      <c r="AT33" s="12"/>
      <c r="AU33" s="14"/>
      <c r="AV33" s="39"/>
      <c r="AW33" s="39"/>
      <c r="AX33" s="40"/>
      <c r="AY33" s="40"/>
      <c r="AZ33" s="40"/>
      <c r="BA33" s="41"/>
      <c r="BB33" s="42"/>
      <c r="BC33" s="11"/>
      <c r="BD33" s="12"/>
      <c r="BE33" s="11"/>
      <c r="BF33" s="12"/>
      <c r="BG33" s="14"/>
      <c r="BH33" s="39"/>
      <c r="BI33" s="39"/>
      <c r="BJ33" s="40"/>
      <c r="BK33" s="40"/>
      <c r="BL33" s="40"/>
      <c r="BM33" s="41"/>
      <c r="BN33" s="42"/>
      <c r="BO33" s="11"/>
      <c r="BP33" s="12"/>
      <c r="BQ33" s="12"/>
      <c r="BR33" s="12"/>
      <c r="BS33" s="14"/>
      <c r="BT33" s="46"/>
      <c r="BU33" s="47"/>
      <c r="BV33" s="47">
        <v>4</v>
      </c>
      <c r="BW33" s="47"/>
      <c r="BX33" s="47"/>
      <c r="BY33" s="47"/>
      <c r="BZ33" s="47"/>
      <c r="CA33" s="47"/>
      <c r="CB33" s="47"/>
      <c r="CC33" s="48"/>
      <c r="CD33" s="227">
        <v>4</v>
      </c>
      <c r="CE33" s="33">
        <f t="shared" si="12"/>
        <v>1.6</v>
      </c>
      <c r="CF33" s="7">
        <v>2</v>
      </c>
      <c r="CG33" s="103"/>
      <c r="CH33" s="351"/>
      <c r="CI33" s="21"/>
    </row>
    <row r="34" spans="1:87" s="204" customFormat="1" ht="15.9" customHeight="1">
      <c r="A34" s="213">
        <v>13</v>
      </c>
      <c r="B34" s="84" t="s">
        <v>75</v>
      </c>
      <c r="C34" s="29" t="s">
        <v>20</v>
      </c>
      <c r="D34" s="196">
        <f t="shared" si="9"/>
        <v>75</v>
      </c>
      <c r="E34" s="38">
        <f t="shared" si="10"/>
        <v>30</v>
      </c>
      <c r="F34" s="98">
        <f t="shared" si="11"/>
        <v>10</v>
      </c>
      <c r="G34" s="99">
        <f t="shared" si="11"/>
        <v>0</v>
      </c>
      <c r="H34" s="99">
        <f t="shared" si="11"/>
        <v>10</v>
      </c>
      <c r="I34" s="99">
        <f t="shared" si="11"/>
        <v>6</v>
      </c>
      <c r="J34" s="99">
        <f t="shared" si="11"/>
        <v>4</v>
      </c>
      <c r="K34" s="100">
        <f t="shared" si="11"/>
        <v>45</v>
      </c>
      <c r="L34" s="39"/>
      <c r="M34" s="40"/>
      <c r="N34" s="40"/>
      <c r="O34" s="40"/>
      <c r="P34" s="40"/>
      <c r="Q34" s="41"/>
      <c r="R34" s="42"/>
      <c r="S34" s="11"/>
      <c r="T34" s="12"/>
      <c r="U34" s="12"/>
      <c r="V34" s="12"/>
      <c r="W34" s="14"/>
      <c r="X34" s="40"/>
      <c r="Y34" s="39"/>
      <c r="Z34" s="40"/>
      <c r="AA34" s="40"/>
      <c r="AB34" s="40"/>
      <c r="AC34" s="41"/>
      <c r="AD34" s="42">
        <v>10</v>
      </c>
      <c r="AE34" s="11"/>
      <c r="AF34" s="12">
        <v>10</v>
      </c>
      <c r="AG34" s="12">
        <v>6</v>
      </c>
      <c r="AH34" s="12">
        <v>4</v>
      </c>
      <c r="AI34" s="14">
        <v>45</v>
      </c>
      <c r="AJ34" s="39"/>
      <c r="AK34" s="39"/>
      <c r="AL34" s="40"/>
      <c r="AM34" s="40"/>
      <c r="AN34" s="40"/>
      <c r="AO34" s="41"/>
      <c r="AP34" s="42"/>
      <c r="AQ34" s="11"/>
      <c r="AR34" s="12"/>
      <c r="AS34" s="12"/>
      <c r="AT34" s="12"/>
      <c r="AU34" s="14"/>
      <c r="AV34" s="39"/>
      <c r="AW34" s="39"/>
      <c r="AX34" s="40"/>
      <c r="AY34" s="40"/>
      <c r="AZ34" s="40"/>
      <c r="BA34" s="41"/>
      <c r="BB34" s="42"/>
      <c r="BC34" s="11"/>
      <c r="BD34" s="12"/>
      <c r="BE34" s="11"/>
      <c r="BF34" s="12"/>
      <c r="BG34" s="14"/>
      <c r="BH34" s="39"/>
      <c r="BI34" s="39"/>
      <c r="BJ34" s="40"/>
      <c r="BK34" s="40"/>
      <c r="BL34" s="40"/>
      <c r="BM34" s="41"/>
      <c r="BN34" s="42"/>
      <c r="BO34" s="11"/>
      <c r="BP34" s="12"/>
      <c r="BQ34" s="12"/>
      <c r="BR34" s="12"/>
      <c r="BS34" s="14"/>
      <c r="BT34" s="46"/>
      <c r="BU34" s="47"/>
      <c r="BV34" s="47"/>
      <c r="BW34" s="47">
        <v>3</v>
      </c>
      <c r="BX34" s="47"/>
      <c r="BY34" s="47"/>
      <c r="BZ34" s="47"/>
      <c r="CA34" s="47"/>
      <c r="CB34" s="47"/>
      <c r="CC34" s="48"/>
      <c r="CD34" s="227">
        <v>3</v>
      </c>
      <c r="CE34" s="33">
        <v>1.8</v>
      </c>
      <c r="CF34" s="7">
        <v>2</v>
      </c>
      <c r="CG34" s="103"/>
      <c r="CH34" s="351"/>
      <c r="CI34" s="21"/>
    </row>
    <row r="35" spans="1:87" s="204" customFormat="1" ht="15.9" customHeight="1">
      <c r="A35" s="213">
        <v>14</v>
      </c>
      <c r="B35" s="85" t="s">
        <v>76</v>
      </c>
      <c r="C35" s="29" t="s">
        <v>20</v>
      </c>
      <c r="D35" s="196">
        <f t="shared" si="9"/>
        <v>100</v>
      </c>
      <c r="E35" s="38">
        <f t="shared" si="10"/>
        <v>50</v>
      </c>
      <c r="F35" s="98">
        <f t="shared" si="11"/>
        <v>10</v>
      </c>
      <c r="G35" s="99">
        <f t="shared" si="11"/>
        <v>0</v>
      </c>
      <c r="H35" s="99">
        <f t="shared" si="11"/>
        <v>30</v>
      </c>
      <c r="I35" s="99">
        <f t="shared" si="11"/>
        <v>6</v>
      </c>
      <c r="J35" s="99">
        <f t="shared" si="11"/>
        <v>4</v>
      </c>
      <c r="K35" s="100">
        <f t="shared" si="11"/>
        <v>50</v>
      </c>
      <c r="L35" s="39"/>
      <c r="M35" s="40"/>
      <c r="N35" s="40"/>
      <c r="O35" s="40"/>
      <c r="P35" s="40"/>
      <c r="Q35" s="41"/>
      <c r="R35" s="42"/>
      <c r="S35" s="11"/>
      <c r="T35" s="12"/>
      <c r="U35" s="12"/>
      <c r="V35" s="12"/>
      <c r="W35" s="14"/>
      <c r="X35" s="40">
        <v>10</v>
      </c>
      <c r="Y35" s="39"/>
      <c r="Z35" s="40">
        <v>30</v>
      </c>
      <c r="AA35" s="40">
        <v>6</v>
      </c>
      <c r="AB35" s="40">
        <v>4</v>
      </c>
      <c r="AC35" s="41">
        <v>50</v>
      </c>
      <c r="AD35" s="42"/>
      <c r="AE35" s="11"/>
      <c r="AF35" s="12"/>
      <c r="AG35" s="12"/>
      <c r="AH35" s="12"/>
      <c r="AI35" s="14"/>
      <c r="AJ35" s="39"/>
      <c r="AK35" s="39"/>
      <c r="AL35" s="40"/>
      <c r="AM35" s="40"/>
      <c r="AN35" s="40"/>
      <c r="AO35" s="41"/>
      <c r="AP35" s="42"/>
      <c r="AQ35" s="11"/>
      <c r="AR35" s="12"/>
      <c r="AS35" s="12"/>
      <c r="AT35" s="12"/>
      <c r="AU35" s="14"/>
      <c r="AV35" s="39"/>
      <c r="AW35" s="39"/>
      <c r="AX35" s="40"/>
      <c r="AY35" s="40"/>
      <c r="AZ35" s="40"/>
      <c r="BA35" s="41"/>
      <c r="BB35" s="42"/>
      <c r="BC35" s="11"/>
      <c r="BD35" s="12"/>
      <c r="BE35" s="11"/>
      <c r="BF35" s="12"/>
      <c r="BG35" s="14"/>
      <c r="BH35" s="39"/>
      <c r="BI35" s="39"/>
      <c r="BJ35" s="40"/>
      <c r="BK35" s="40"/>
      <c r="BL35" s="40"/>
      <c r="BM35" s="41"/>
      <c r="BN35" s="42"/>
      <c r="BO35" s="11"/>
      <c r="BP35" s="12"/>
      <c r="BQ35" s="12"/>
      <c r="BR35" s="12"/>
      <c r="BS35" s="14"/>
      <c r="BT35" s="46"/>
      <c r="BU35" s="47"/>
      <c r="BV35" s="47">
        <v>4</v>
      </c>
      <c r="BW35" s="47"/>
      <c r="BX35" s="47"/>
      <c r="BY35" s="47"/>
      <c r="BZ35" s="47"/>
      <c r="CA35" s="47"/>
      <c r="CB35" s="47"/>
      <c r="CC35" s="48"/>
      <c r="CD35" s="227">
        <v>4</v>
      </c>
      <c r="CE35" s="33">
        <f t="shared" si="12"/>
        <v>2</v>
      </c>
      <c r="CF35" s="7">
        <v>3</v>
      </c>
      <c r="CG35" s="103"/>
      <c r="CH35" s="351"/>
      <c r="CI35" s="21"/>
    </row>
    <row r="36" spans="1:87" s="204" customFormat="1" ht="15.9" customHeight="1">
      <c r="A36" s="213">
        <v>15</v>
      </c>
      <c r="B36" s="85" t="s">
        <v>77</v>
      </c>
      <c r="C36" s="29" t="s">
        <v>20</v>
      </c>
      <c r="D36" s="196">
        <f t="shared" si="9"/>
        <v>150</v>
      </c>
      <c r="E36" s="38">
        <f t="shared" si="10"/>
        <v>40</v>
      </c>
      <c r="F36" s="98">
        <f t="shared" si="11"/>
        <v>10</v>
      </c>
      <c r="G36" s="99">
        <f t="shared" si="11"/>
        <v>0</v>
      </c>
      <c r="H36" s="99">
        <f t="shared" si="11"/>
        <v>20</v>
      </c>
      <c r="I36" s="99">
        <f t="shared" si="11"/>
        <v>6</v>
      </c>
      <c r="J36" s="99">
        <f t="shared" si="11"/>
        <v>4</v>
      </c>
      <c r="K36" s="100">
        <f t="shared" si="11"/>
        <v>110</v>
      </c>
      <c r="L36" s="39"/>
      <c r="M36" s="40"/>
      <c r="N36" s="40"/>
      <c r="O36" s="40"/>
      <c r="P36" s="40"/>
      <c r="Q36" s="41"/>
      <c r="R36" s="42"/>
      <c r="S36" s="11"/>
      <c r="T36" s="12"/>
      <c r="U36" s="12"/>
      <c r="V36" s="12"/>
      <c r="W36" s="14"/>
      <c r="X36" s="40">
        <v>10</v>
      </c>
      <c r="Y36" s="39"/>
      <c r="Z36" s="40">
        <v>20</v>
      </c>
      <c r="AA36" s="40">
        <v>6</v>
      </c>
      <c r="AB36" s="40">
        <v>4</v>
      </c>
      <c r="AC36" s="41">
        <v>110</v>
      </c>
      <c r="AD36" s="42"/>
      <c r="AE36" s="11"/>
      <c r="AF36" s="12"/>
      <c r="AG36" s="12"/>
      <c r="AH36" s="12"/>
      <c r="AI36" s="14"/>
      <c r="AJ36" s="39"/>
      <c r="AK36" s="39"/>
      <c r="AL36" s="40"/>
      <c r="AM36" s="40"/>
      <c r="AN36" s="40"/>
      <c r="AO36" s="41"/>
      <c r="AP36" s="42"/>
      <c r="AQ36" s="11"/>
      <c r="AR36" s="12"/>
      <c r="AS36" s="12"/>
      <c r="AT36" s="12"/>
      <c r="AU36" s="14"/>
      <c r="AV36" s="39"/>
      <c r="AW36" s="39"/>
      <c r="AX36" s="40"/>
      <c r="AY36" s="40"/>
      <c r="AZ36" s="40"/>
      <c r="BA36" s="41"/>
      <c r="BB36" s="42"/>
      <c r="BC36" s="11"/>
      <c r="BD36" s="12"/>
      <c r="BE36" s="11"/>
      <c r="BF36" s="12"/>
      <c r="BG36" s="14"/>
      <c r="BH36" s="39"/>
      <c r="BI36" s="39"/>
      <c r="BJ36" s="40"/>
      <c r="BK36" s="40"/>
      <c r="BL36" s="40"/>
      <c r="BM36" s="41"/>
      <c r="BN36" s="42"/>
      <c r="BO36" s="11"/>
      <c r="BP36" s="12"/>
      <c r="BQ36" s="12"/>
      <c r="BR36" s="12"/>
      <c r="BS36" s="14"/>
      <c r="BT36" s="46"/>
      <c r="BU36" s="47"/>
      <c r="BV36" s="47">
        <v>6</v>
      </c>
      <c r="BW36" s="47"/>
      <c r="BX36" s="47"/>
      <c r="BY36" s="47"/>
      <c r="BZ36" s="47"/>
      <c r="CA36" s="47"/>
      <c r="CB36" s="47"/>
      <c r="CC36" s="48"/>
      <c r="CD36" s="227">
        <v>6</v>
      </c>
      <c r="CE36" s="33">
        <f t="shared" si="12"/>
        <v>1.6</v>
      </c>
      <c r="CF36" s="7">
        <v>4</v>
      </c>
      <c r="CG36" s="103"/>
      <c r="CH36" s="351"/>
      <c r="CI36" s="21"/>
    </row>
    <row r="37" spans="1:87" s="204" customFormat="1" ht="15.9" customHeight="1">
      <c r="A37" s="106">
        <v>16</v>
      </c>
      <c r="B37" s="83" t="s">
        <v>78</v>
      </c>
      <c r="C37" s="29" t="s">
        <v>19</v>
      </c>
      <c r="D37" s="196">
        <f t="shared" si="9"/>
        <v>75</v>
      </c>
      <c r="E37" s="38">
        <f t="shared" si="10"/>
        <v>38</v>
      </c>
      <c r="F37" s="98">
        <f t="shared" si="11"/>
        <v>10</v>
      </c>
      <c r="G37" s="99">
        <f t="shared" si="11"/>
        <v>0</v>
      </c>
      <c r="H37" s="99">
        <f t="shared" si="11"/>
        <v>20</v>
      </c>
      <c r="I37" s="99">
        <f t="shared" si="11"/>
        <v>6</v>
      </c>
      <c r="J37" s="99">
        <f t="shared" si="11"/>
        <v>2</v>
      </c>
      <c r="K37" s="100">
        <f t="shared" si="11"/>
        <v>37</v>
      </c>
      <c r="L37" s="39"/>
      <c r="M37" s="40"/>
      <c r="N37" s="40"/>
      <c r="O37" s="40"/>
      <c r="P37" s="40"/>
      <c r="Q37" s="41"/>
      <c r="R37" s="42"/>
      <c r="S37" s="11"/>
      <c r="T37" s="12"/>
      <c r="U37" s="12"/>
      <c r="V37" s="12"/>
      <c r="W37" s="14"/>
      <c r="X37" s="40">
        <v>10</v>
      </c>
      <c r="Y37" s="39"/>
      <c r="Z37" s="40">
        <v>20</v>
      </c>
      <c r="AA37" s="40">
        <v>6</v>
      </c>
      <c r="AB37" s="40">
        <v>2</v>
      </c>
      <c r="AC37" s="41">
        <v>37</v>
      </c>
      <c r="AD37" s="42"/>
      <c r="AE37" s="11"/>
      <c r="AF37" s="12"/>
      <c r="AG37" s="12"/>
      <c r="AH37" s="12"/>
      <c r="AI37" s="14"/>
      <c r="AJ37" s="39"/>
      <c r="AK37" s="39"/>
      <c r="AL37" s="40"/>
      <c r="AM37" s="40"/>
      <c r="AN37" s="40"/>
      <c r="AO37" s="41"/>
      <c r="AP37" s="42"/>
      <c r="AQ37" s="11"/>
      <c r="AR37" s="12"/>
      <c r="AS37" s="12"/>
      <c r="AT37" s="12"/>
      <c r="AU37" s="14"/>
      <c r="AV37" s="39"/>
      <c r="AW37" s="39"/>
      <c r="AX37" s="40"/>
      <c r="AY37" s="40"/>
      <c r="AZ37" s="40"/>
      <c r="BA37" s="41"/>
      <c r="BB37" s="42"/>
      <c r="BC37" s="11"/>
      <c r="BD37" s="12"/>
      <c r="BE37" s="11"/>
      <c r="BF37" s="12"/>
      <c r="BG37" s="14"/>
      <c r="BH37" s="39"/>
      <c r="BI37" s="39"/>
      <c r="BJ37" s="40"/>
      <c r="BK37" s="40"/>
      <c r="BL37" s="40"/>
      <c r="BM37" s="41"/>
      <c r="BN37" s="42"/>
      <c r="BO37" s="11"/>
      <c r="BP37" s="12"/>
      <c r="BQ37" s="12"/>
      <c r="BR37" s="12"/>
      <c r="BS37" s="14"/>
      <c r="BT37" s="46"/>
      <c r="BU37" s="47"/>
      <c r="BV37" s="47">
        <v>3</v>
      </c>
      <c r="BW37" s="47"/>
      <c r="BX37" s="47"/>
      <c r="BY37" s="47"/>
      <c r="BZ37" s="47"/>
      <c r="CA37" s="47"/>
      <c r="CB37" s="47"/>
      <c r="CC37" s="48"/>
      <c r="CD37" s="227">
        <v>3</v>
      </c>
      <c r="CE37" s="33">
        <f t="shared" si="12"/>
        <v>1.5</v>
      </c>
      <c r="CF37" s="7">
        <v>2</v>
      </c>
      <c r="CG37" s="103"/>
      <c r="CH37" s="351"/>
      <c r="CI37" s="21"/>
    </row>
    <row r="38" spans="1:87" s="204" customFormat="1" ht="15.9" customHeight="1">
      <c r="A38" s="213">
        <v>17</v>
      </c>
      <c r="B38" s="84" t="s">
        <v>79</v>
      </c>
      <c r="C38" s="29" t="s">
        <v>19</v>
      </c>
      <c r="D38" s="196">
        <f t="shared" si="9"/>
        <v>50</v>
      </c>
      <c r="E38" s="38">
        <f t="shared" si="10"/>
        <v>36</v>
      </c>
      <c r="F38" s="98">
        <f t="shared" si="11"/>
        <v>15</v>
      </c>
      <c r="G38" s="99">
        <f t="shared" si="11"/>
        <v>0</v>
      </c>
      <c r="H38" s="99">
        <f t="shared" si="11"/>
        <v>15</v>
      </c>
      <c r="I38" s="99">
        <f t="shared" si="11"/>
        <v>4</v>
      </c>
      <c r="J38" s="99">
        <f t="shared" si="11"/>
        <v>2</v>
      </c>
      <c r="K38" s="100">
        <f t="shared" si="11"/>
        <v>14</v>
      </c>
      <c r="L38" s="39"/>
      <c r="M38" s="40"/>
      <c r="N38" s="40"/>
      <c r="O38" s="40"/>
      <c r="P38" s="40"/>
      <c r="Q38" s="41"/>
      <c r="R38" s="42"/>
      <c r="S38" s="11"/>
      <c r="T38" s="12"/>
      <c r="U38" s="12"/>
      <c r="V38" s="12"/>
      <c r="W38" s="14"/>
      <c r="X38" s="40"/>
      <c r="Y38" s="39"/>
      <c r="Z38" s="40"/>
      <c r="AA38" s="40"/>
      <c r="AB38" s="40"/>
      <c r="AC38" s="41"/>
      <c r="AD38" s="42"/>
      <c r="AE38" s="11"/>
      <c r="AF38" s="12"/>
      <c r="AG38" s="12"/>
      <c r="AH38" s="12"/>
      <c r="AI38" s="14"/>
      <c r="AJ38" s="39">
        <v>15</v>
      </c>
      <c r="AK38" s="39"/>
      <c r="AL38" s="40">
        <v>15</v>
      </c>
      <c r="AM38" s="40">
        <v>4</v>
      </c>
      <c r="AN38" s="40">
        <v>2</v>
      </c>
      <c r="AO38" s="41">
        <v>14</v>
      </c>
      <c r="AP38" s="42"/>
      <c r="AQ38" s="11"/>
      <c r="AR38" s="12"/>
      <c r="AS38" s="12"/>
      <c r="AT38" s="12"/>
      <c r="AU38" s="14"/>
      <c r="AV38" s="39"/>
      <c r="AW38" s="39"/>
      <c r="AX38" s="40"/>
      <c r="AY38" s="40"/>
      <c r="AZ38" s="40"/>
      <c r="BA38" s="41"/>
      <c r="BB38" s="42"/>
      <c r="BC38" s="11"/>
      <c r="BD38" s="12"/>
      <c r="BE38" s="11"/>
      <c r="BF38" s="12"/>
      <c r="BG38" s="14"/>
      <c r="BH38" s="39"/>
      <c r="BI38" s="39"/>
      <c r="BJ38" s="40"/>
      <c r="BK38" s="40"/>
      <c r="BL38" s="40"/>
      <c r="BM38" s="41"/>
      <c r="BN38" s="42"/>
      <c r="BO38" s="11"/>
      <c r="BP38" s="12"/>
      <c r="BQ38" s="12"/>
      <c r="BR38" s="12"/>
      <c r="BS38" s="14"/>
      <c r="BT38" s="46"/>
      <c r="BU38" s="47"/>
      <c r="BV38" s="47"/>
      <c r="BW38" s="47"/>
      <c r="BX38" s="47">
        <v>2</v>
      </c>
      <c r="BY38" s="47"/>
      <c r="BZ38" s="47"/>
      <c r="CA38" s="47"/>
      <c r="CB38" s="47"/>
      <c r="CC38" s="48"/>
      <c r="CD38" s="227">
        <v>2</v>
      </c>
      <c r="CE38" s="33">
        <f t="shared" si="12"/>
        <v>1.4</v>
      </c>
      <c r="CF38" s="7">
        <v>1</v>
      </c>
      <c r="CG38" s="103"/>
      <c r="CH38" s="351"/>
      <c r="CI38" s="21"/>
    </row>
    <row r="39" spans="1:87" s="204" customFormat="1" ht="15.9" customHeight="1">
      <c r="A39" s="213">
        <v>18</v>
      </c>
      <c r="B39" s="84" t="s">
        <v>80</v>
      </c>
      <c r="C39" s="29" t="s">
        <v>20</v>
      </c>
      <c r="D39" s="196">
        <f t="shared" si="9"/>
        <v>125</v>
      </c>
      <c r="E39" s="38">
        <f t="shared" si="10"/>
        <v>50</v>
      </c>
      <c r="F39" s="98">
        <f t="shared" si="11"/>
        <v>10</v>
      </c>
      <c r="G39" s="99">
        <f t="shared" si="11"/>
        <v>0</v>
      </c>
      <c r="H39" s="99">
        <f t="shared" si="11"/>
        <v>30</v>
      </c>
      <c r="I39" s="99">
        <f t="shared" si="11"/>
        <v>6</v>
      </c>
      <c r="J39" s="99">
        <f t="shared" si="11"/>
        <v>4</v>
      </c>
      <c r="K39" s="100">
        <f t="shared" si="11"/>
        <v>75</v>
      </c>
      <c r="L39" s="39"/>
      <c r="M39" s="40"/>
      <c r="N39" s="40"/>
      <c r="O39" s="40"/>
      <c r="P39" s="40"/>
      <c r="Q39" s="41"/>
      <c r="R39" s="42"/>
      <c r="S39" s="11"/>
      <c r="T39" s="12"/>
      <c r="U39" s="12"/>
      <c r="V39" s="12"/>
      <c r="W39" s="14"/>
      <c r="X39" s="39"/>
      <c r="Y39" s="39"/>
      <c r="Z39" s="40"/>
      <c r="AA39" s="40"/>
      <c r="AB39" s="40"/>
      <c r="AC39" s="41"/>
      <c r="AD39" s="42"/>
      <c r="AE39" s="11"/>
      <c r="AF39" s="12"/>
      <c r="AG39" s="12"/>
      <c r="AH39" s="12"/>
      <c r="AI39" s="14"/>
      <c r="AJ39" s="39">
        <v>10</v>
      </c>
      <c r="AK39" s="39"/>
      <c r="AL39" s="40">
        <v>30</v>
      </c>
      <c r="AM39" s="40">
        <v>6</v>
      </c>
      <c r="AN39" s="40">
        <v>4</v>
      </c>
      <c r="AO39" s="41">
        <v>75</v>
      </c>
      <c r="AP39" s="42"/>
      <c r="AQ39" s="11"/>
      <c r="AR39" s="12"/>
      <c r="AS39" s="12"/>
      <c r="AT39" s="12"/>
      <c r="AU39" s="14"/>
      <c r="AV39" s="39"/>
      <c r="AW39" s="39"/>
      <c r="AX39" s="40"/>
      <c r="AY39" s="40"/>
      <c r="AZ39" s="40"/>
      <c r="BA39" s="41"/>
      <c r="BB39" s="42"/>
      <c r="BC39" s="11"/>
      <c r="BD39" s="12"/>
      <c r="BE39" s="11"/>
      <c r="BF39" s="12"/>
      <c r="BG39" s="14"/>
      <c r="BH39" s="39"/>
      <c r="BI39" s="39"/>
      <c r="BJ39" s="40"/>
      <c r="BK39" s="40"/>
      <c r="BL39" s="40"/>
      <c r="BM39" s="41"/>
      <c r="BN39" s="42"/>
      <c r="BO39" s="11"/>
      <c r="BP39" s="12"/>
      <c r="BQ39" s="12"/>
      <c r="BR39" s="12"/>
      <c r="BS39" s="14"/>
      <c r="BT39" s="46"/>
      <c r="BU39" s="47"/>
      <c r="BV39" s="47"/>
      <c r="BW39" s="47"/>
      <c r="BX39" s="47">
        <v>5</v>
      </c>
      <c r="BY39" s="47"/>
      <c r="BZ39" s="47"/>
      <c r="CA39" s="47"/>
      <c r="CB39" s="47"/>
      <c r="CC39" s="48"/>
      <c r="CD39" s="227">
        <v>5</v>
      </c>
      <c r="CE39" s="33">
        <f t="shared" si="12"/>
        <v>2</v>
      </c>
      <c r="CF39" s="7">
        <v>3</v>
      </c>
      <c r="CG39" s="103"/>
      <c r="CH39" s="351"/>
      <c r="CI39" s="21"/>
    </row>
    <row r="40" spans="1:87" s="204" customFormat="1" ht="15.9" customHeight="1">
      <c r="A40" s="213">
        <v>19</v>
      </c>
      <c r="B40" s="85" t="s">
        <v>81</v>
      </c>
      <c r="C40" s="29" t="s">
        <v>20</v>
      </c>
      <c r="D40" s="196">
        <f t="shared" si="9"/>
        <v>75</v>
      </c>
      <c r="E40" s="38">
        <f t="shared" si="10"/>
        <v>30</v>
      </c>
      <c r="F40" s="98">
        <f t="shared" si="11"/>
        <v>10</v>
      </c>
      <c r="G40" s="99">
        <f t="shared" si="11"/>
        <v>0</v>
      </c>
      <c r="H40" s="99">
        <f t="shared" si="11"/>
        <v>10</v>
      </c>
      <c r="I40" s="99">
        <f t="shared" si="11"/>
        <v>6</v>
      </c>
      <c r="J40" s="99">
        <f t="shared" si="11"/>
        <v>4</v>
      </c>
      <c r="K40" s="100">
        <f t="shared" si="11"/>
        <v>45</v>
      </c>
      <c r="L40" s="39"/>
      <c r="M40" s="40"/>
      <c r="N40" s="40"/>
      <c r="O40" s="40"/>
      <c r="P40" s="40"/>
      <c r="Q40" s="41"/>
      <c r="R40" s="42"/>
      <c r="S40" s="11"/>
      <c r="T40" s="12"/>
      <c r="U40" s="12"/>
      <c r="V40" s="12"/>
      <c r="W40" s="14"/>
      <c r="X40" s="39"/>
      <c r="Y40" s="39"/>
      <c r="Z40" s="40"/>
      <c r="AA40" s="40"/>
      <c r="AB40" s="40"/>
      <c r="AC40" s="41"/>
      <c r="AD40" s="42">
        <v>10</v>
      </c>
      <c r="AE40" s="11"/>
      <c r="AF40" s="12">
        <v>10</v>
      </c>
      <c r="AG40" s="12">
        <v>6</v>
      </c>
      <c r="AH40" s="12">
        <v>4</v>
      </c>
      <c r="AI40" s="14">
        <v>45</v>
      </c>
      <c r="AJ40" s="39"/>
      <c r="AK40" s="39"/>
      <c r="AL40" s="40"/>
      <c r="AM40" s="40"/>
      <c r="AN40" s="40"/>
      <c r="AO40" s="41"/>
      <c r="AP40" s="42"/>
      <c r="AQ40" s="11"/>
      <c r="AR40" s="12"/>
      <c r="AS40" s="12"/>
      <c r="AT40" s="12"/>
      <c r="AU40" s="14"/>
      <c r="AV40" s="39"/>
      <c r="AW40" s="39"/>
      <c r="AX40" s="40"/>
      <c r="AY40" s="40"/>
      <c r="AZ40" s="40"/>
      <c r="BA40" s="41"/>
      <c r="BB40" s="42"/>
      <c r="BC40" s="11"/>
      <c r="BD40" s="12"/>
      <c r="BE40" s="11"/>
      <c r="BF40" s="12"/>
      <c r="BG40" s="14"/>
      <c r="BH40" s="39"/>
      <c r="BI40" s="39"/>
      <c r="BJ40" s="40"/>
      <c r="BK40" s="40"/>
      <c r="BL40" s="40"/>
      <c r="BM40" s="41"/>
      <c r="BN40" s="42"/>
      <c r="BO40" s="11"/>
      <c r="BP40" s="12"/>
      <c r="BQ40" s="12"/>
      <c r="BR40" s="12"/>
      <c r="BS40" s="14"/>
      <c r="BT40" s="46"/>
      <c r="BU40" s="47"/>
      <c r="BV40" s="47"/>
      <c r="BW40" s="47">
        <v>3</v>
      </c>
      <c r="BX40" s="47"/>
      <c r="BY40" s="47"/>
      <c r="BZ40" s="47"/>
      <c r="CA40" s="47"/>
      <c r="CB40" s="47"/>
      <c r="CC40" s="48"/>
      <c r="CD40" s="227">
        <v>3</v>
      </c>
      <c r="CE40" s="33">
        <v>1.6</v>
      </c>
      <c r="CF40" s="7">
        <v>3</v>
      </c>
      <c r="CG40" s="103"/>
      <c r="CH40" s="351"/>
      <c r="CI40" s="21"/>
    </row>
    <row r="41" spans="1:87" s="204" customFormat="1" ht="15.9" customHeight="1">
      <c r="A41" s="213">
        <v>20</v>
      </c>
      <c r="B41" s="85" t="s">
        <v>82</v>
      </c>
      <c r="C41" s="29" t="s">
        <v>19</v>
      </c>
      <c r="D41" s="196">
        <f t="shared" si="9"/>
        <v>75</v>
      </c>
      <c r="E41" s="38">
        <f t="shared" si="10"/>
        <v>26</v>
      </c>
      <c r="F41" s="98">
        <f t="shared" si="11"/>
        <v>10</v>
      </c>
      <c r="G41" s="99">
        <f t="shared" si="11"/>
        <v>0</v>
      </c>
      <c r="H41" s="99">
        <f t="shared" si="11"/>
        <v>10</v>
      </c>
      <c r="I41" s="99">
        <f t="shared" si="11"/>
        <v>4</v>
      </c>
      <c r="J41" s="99">
        <f t="shared" si="11"/>
        <v>2</v>
      </c>
      <c r="K41" s="100">
        <f t="shared" si="11"/>
        <v>49</v>
      </c>
      <c r="L41" s="39"/>
      <c r="M41" s="40"/>
      <c r="N41" s="40"/>
      <c r="O41" s="40"/>
      <c r="P41" s="40"/>
      <c r="Q41" s="41"/>
      <c r="R41" s="42"/>
      <c r="S41" s="11"/>
      <c r="T41" s="12"/>
      <c r="U41" s="12"/>
      <c r="V41" s="12"/>
      <c r="W41" s="14"/>
      <c r="X41" s="39"/>
      <c r="Y41" s="39"/>
      <c r="Z41" s="40"/>
      <c r="AA41" s="40"/>
      <c r="AB41" s="40"/>
      <c r="AC41" s="41"/>
      <c r="AD41" s="42">
        <v>10</v>
      </c>
      <c r="AE41" s="11"/>
      <c r="AF41" s="12">
        <v>10</v>
      </c>
      <c r="AG41" s="12">
        <v>4</v>
      </c>
      <c r="AH41" s="12">
        <v>2</v>
      </c>
      <c r="AI41" s="14">
        <v>49</v>
      </c>
      <c r="AJ41" s="39"/>
      <c r="AK41" s="39"/>
      <c r="AL41" s="40"/>
      <c r="AM41" s="40"/>
      <c r="AN41" s="40"/>
      <c r="AO41" s="41"/>
      <c r="AP41" s="42"/>
      <c r="AQ41" s="11"/>
      <c r="AR41" s="12"/>
      <c r="AS41" s="12"/>
      <c r="AT41" s="12"/>
      <c r="AU41" s="14"/>
      <c r="AV41" s="39"/>
      <c r="AW41" s="39"/>
      <c r="AX41" s="40"/>
      <c r="AY41" s="40"/>
      <c r="AZ41" s="40"/>
      <c r="BA41" s="41"/>
      <c r="BB41" s="42"/>
      <c r="BC41" s="11"/>
      <c r="BD41" s="12"/>
      <c r="BE41" s="11"/>
      <c r="BF41" s="12"/>
      <c r="BG41" s="14"/>
      <c r="BH41" s="39"/>
      <c r="BI41" s="39"/>
      <c r="BJ41" s="40"/>
      <c r="BK41" s="40"/>
      <c r="BL41" s="40"/>
      <c r="BM41" s="41"/>
      <c r="BN41" s="42"/>
      <c r="BO41" s="11"/>
      <c r="BP41" s="12"/>
      <c r="BQ41" s="12"/>
      <c r="BR41" s="12"/>
      <c r="BS41" s="14"/>
      <c r="BT41" s="46"/>
      <c r="BU41" s="47"/>
      <c r="BV41" s="47"/>
      <c r="BW41" s="47">
        <v>3</v>
      </c>
      <c r="BX41" s="47"/>
      <c r="BY41" s="47"/>
      <c r="BZ41" s="47"/>
      <c r="CA41" s="47"/>
      <c r="CB41" s="47"/>
      <c r="CC41" s="48"/>
      <c r="CD41" s="227">
        <v>3</v>
      </c>
      <c r="CE41" s="33">
        <f t="shared" si="12"/>
        <v>1</v>
      </c>
      <c r="CF41" s="7">
        <v>2</v>
      </c>
      <c r="CG41" s="103"/>
      <c r="CH41" s="351"/>
      <c r="CI41" s="21"/>
    </row>
    <row r="42" spans="1:87" s="204" customFormat="1" ht="15.9" customHeight="1">
      <c r="A42" s="106">
        <v>21</v>
      </c>
      <c r="B42" s="83" t="s">
        <v>135</v>
      </c>
      <c r="C42" s="29" t="s">
        <v>49</v>
      </c>
      <c r="D42" s="196">
        <f t="shared" si="9"/>
        <v>150</v>
      </c>
      <c r="E42" s="38">
        <f t="shared" si="10"/>
        <v>70</v>
      </c>
      <c r="F42" s="98">
        <f t="shared" si="11"/>
        <v>20</v>
      </c>
      <c r="G42" s="99">
        <f t="shared" si="11"/>
        <v>0</v>
      </c>
      <c r="H42" s="99">
        <f t="shared" si="11"/>
        <v>30</v>
      </c>
      <c r="I42" s="99">
        <f t="shared" si="11"/>
        <v>12</v>
      </c>
      <c r="J42" s="99">
        <f t="shared" si="11"/>
        <v>8</v>
      </c>
      <c r="K42" s="100">
        <f t="shared" si="11"/>
        <v>80</v>
      </c>
      <c r="L42" s="39"/>
      <c r="M42" s="40"/>
      <c r="N42" s="40"/>
      <c r="O42" s="40"/>
      <c r="P42" s="40"/>
      <c r="Q42" s="41"/>
      <c r="R42" s="42"/>
      <c r="S42" s="11"/>
      <c r="T42" s="12"/>
      <c r="U42" s="12"/>
      <c r="V42" s="12"/>
      <c r="W42" s="14"/>
      <c r="X42" s="39"/>
      <c r="Y42" s="39"/>
      <c r="Z42" s="40"/>
      <c r="AA42" s="40"/>
      <c r="AB42" s="40"/>
      <c r="AC42" s="41"/>
      <c r="AD42" s="42"/>
      <c r="AE42" s="11"/>
      <c r="AF42" s="12"/>
      <c r="AG42" s="12"/>
      <c r="AH42" s="12"/>
      <c r="AI42" s="14"/>
      <c r="AJ42" s="39">
        <v>10</v>
      </c>
      <c r="AK42" s="39"/>
      <c r="AL42" s="40">
        <v>20</v>
      </c>
      <c r="AM42" s="40">
        <v>6</v>
      </c>
      <c r="AN42" s="40">
        <v>4</v>
      </c>
      <c r="AO42" s="41">
        <v>60</v>
      </c>
      <c r="AP42" s="42">
        <v>10</v>
      </c>
      <c r="AQ42" s="11"/>
      <c r="AR42" s="12">
        <v>10</v>
      </c>
      <c r="AS42" s="12">
        <v>6</v>
      </c>
      <c r="AT42" s="12">
        <v>4</v>
      </c>
      <c r="AU42" s="14">
        <v>20</v>
      </c>
      <c r="AV42" s="39"/>
      <c r="AW42" s="39"/>
      <c r="AX42" s="40"/>
      <c r="AY42" s="40"/>
      <c r="AZ42" s="40"/>
      <c r="BA42" s="41"/>
      <c r="BB42" s="42"/>
      <c r="BC42" s="11"/>
      <c r="BD42" s="12"/>
      <c r="BE42" s="11"/>
      <c r="BF42" s="12"/>
      <c r="BG42" s="14"/>
      <c r="BH42" s="39"/>
      <c r="BI42" s="39"/>
      <c r="BJ42" s="40"/>
      <c r="BK42" s="40"/>
      <c r="BL42" s="40"/>
      <c r="BM42" s="41"/>
      <c r="BN42" s="42"/>
      <c r="BO42" s="11"/>
      <c r="BP42" s="12"/>
      <c r="BQ42" s="12"/>
      <c r="BR42" s="12"/>
      <c r="BS42" s="14"/>
      <c r="BT42" s="46"/>
      <c r="BU42" s="47"/>
      <c r="BV42" s="47"/>
      <c r="BW42" s="47"/>
      <c r="BX42" s="47">
        <v>4</v>
      </c>
      <c r="BY42" s="47">
        <v>2</v>
      </c>
      <c r="BZ42" s="47"/>
      <c r="CA42" s="47"/>
      <c r="CB42" s="47"/>
      <c r="CC42" s="48"/>
      <c r="CD42" s="227">
        <v>6</v>
      </c>
      <c r="CE42" s="33">
        <v>3.2</v>
      </c>
      <c r="CF42" s="7">
        <v>6</v>
      </c>
      <c r="CG42" s="103"/>
      <c r="CH42" s="351"/>
      <c r="CI42" s="21"/>
    </row>
    <row r="43" spans="1:87" s="204" customFormat="1" ht="15.9" customHeight="1">
      <c r="A43" s="213">
        <v>22</v>
      </c>
      <c r="B43" s="84" t="s">
        <v>84</v>
      </c>
      <c r="C43" s="29" t="s">
        <v>19</v>
      </c>
      <c r="D43" s="196">
        <f t="shared" si="9"/>
        <v>100</v>
      </c>
      <c r="E43" s="38">
        <f t="shared" si="10"/>
        <v>28</v>
      </c>
      <c r="F43" s="98">
        <f t="shared" si="11"/>
        <v>10</v>
      </c>
      <c r="G43" s="99">
        <f t="shared" si="11"/>
        <v>0</v>
      </c>
      <c r="H43" s="99">
        <f t="shared" si="11"/>
        <v>10</v>
      </c>
      <c r="I43" s="99">
        <f t="shared" si="11"/>
        <v>6</v>
      </c>
      <c r="J43" s="99">
        <f t="shared" si="11"/>
        <v>2</v>
      </c>
      <c r="K43" s="100">
        <f t="shared" si="11"/>
        <v>72</v>
      </c>
      <c r="L43" s="39"/>
      <c r="M43" s="40"/>
      <c r="N43" s="40"/>
      <c r="O43" s="40"/>
      <c r="P43" s="40"/>
      <c r="Q43" s="41"/>
      <c r="R43" s="42"/>
      <c r="S43" s="11"/>
      <c r="T43" s="12"/>
      <c r="U43" s="12"/>
      <c r="V43" s="12"/>
      <c r="W43" s="14"/>
      <c r="X43" s="39"/>
      <c r="Y43" s="39"/>
      <c r="Z43" s="40"/>
      <c r="AA43" s="40"/>
      <c r="AB43" s="40"/>
      <c r="AC43" s="41"/>
      <c r="AD43" s="42"/>
      <c r="AE43" s="11"/>
      <c r="AF43" s="12"/>
      <c r="AG43" s="12"/>
      <c r="AH43" s="12"/>
      <c r="AI43" s="14"/>
      <c r="AJ43" s="39">
        <v>10</v>
      </c>
      <c r="AK43" s="39"/>
      <c r="AL43" s="40">
        <v>10</v>
      </c>
      <c r="AM43" s="40">
        <v>6</v>
      </c>
      <c r="AN43" s="40">
        <v>2</v>
      </c>
      <c r="AO43" s="41">
        <v>72</v>
      </c>
      <c r="AP43" s="42"/>
      <c r="AQ43" s="11"/>
      <c r="AR43" s="12"/>
      <c r="AS43" s="12"/>
      <c r="AT43" s="12"/>
      <c r="AU43" s="14"/>
      <c r="AV43" s="39"/>
      <c r="AW43" s="39"/>
      <c r="AX43" s="40"/>
      <c r="AY43" s="40"/>
      <c r="AZ43" s="40"/>
      <c r="BA43" s="41"/>
      <c r="BB43" s="42"/>
      <c r="BC43" s="11"/>
      <c r="BD43" s="12"/>
      <c r="BE43" s="11"/>
      <c r="BF43" s="12"/>
      <c r="BG43" s="14"/>
      <c r="BH43" s="39"/>
      <c r="BI43" s="39"/>
      <c r="BJ43" s="40"/>
      <c r="BK43" s="40"/>
      <c r="BL43" s="40"/>
      <c r="BM43" s="41"/>
      <c r="BN43" s="42"/>
      <c r="BO43" s="11"/>
      <c r="BP43" s="12"/>
      <c r="BQ43" s="12"/>
      <c r="BR43" s="12"/>
      <c r="BS43" s="14"/>
      <c r="BT43" s="46"/>
      <c r="BU43" s="47"/>
      <c r="BV43" s="47"/>
      <c r="BW43" s="47"/>
      <c r="BX43" s="47">
        <v>4</v>
      </c>
      <c r="BY43" s="47"/>
      <c r="BZ43" s="47"/>
      <c r="CA43" s="47"/>
      <c r="CB43" s="47"/>
      <c r="CC43" s="48"/>
      <c r="CD43" s="227">
        <v>4</v>
      </c>
      <c r="CE43" s="33">
        <f t="shared" si="12"/>
        <v>1.1000000000000001</v>
      </c>
      <c r="CF43" s="7">
        <v>3</v>
      </c>
      <c r="CG43" s="103"/>
      <c r="CH43" s="351"/>
      <c r="CI43" s="21"/>
    </row>
    <row r="44" spans="1:87" s="204" customFormat="1" ht="15.9" customHeight="1">
      <c r="A44" s="213">
        <v>23</v>
      </c>
      <c r="B44" s="84" t="s">
        <v>85</v>
      </c>
      <c r="C44" s="29" t="s">
        <v>19</v>
      </c>
      <c r="D44" s="196">
        <f t="shared" si="9"/>
        <v>75</v>
      </c>
      <c r="E44" s="38">
        <f t="shared" si="10"/>
        <v>30</v>
      </c>
      <c r="F44" s="98">
        <f t="shared" si="11"/>
        <v>10</v>
      </c>
      <c r="G44" s="99">
        <f t="shared" si="11"/>
        <v>0</v>
      </c>
      <c r="H44" s="99">
        <f t="shared" si="11"/>
        <v>12</v>
      </c>
      <c r="I44" s="99">
        <f t="shared" si="11"/>
        <v>6</v>
      </c>
      <c r="J44" s="99">
        <f t="shared" si="11"/>
        <v>2</v>
      </c>
      <c r="K44" s="100">
        <f t="shared" si="11"/>
        <v>45</v>
      </c>
      <c r="L44" s="39"/>
      <c r="M44" s="40"/>
      <c r="N44" s="40"/>
      <c r="O44" s="40"/>
      <c r="P44" s="40"/>
      <c r="Q44" s="41"/>
      <c r="R44" s="42"/>
      <c r="S44" s="11"/>
      <c r="T44" s="12"/>
      <c r="U44" s="12"/>
      <c r="V44" s="12"/>
      <c r="W44" s="14"/>
      <c r="X44" s="39"/>
      <c r="Y44" s="39"/>
      <c r="Z44" s="40"/>
      <c r="AA44" s="40"/>
      <c r="AB44" s="40"/>
      <c r="AC44" s="41"/>
      <c r="AD44" s="42"/>
      <c r="AE44" s="11"/>
      <c r="AF44" s="12"/>
      <c r="AG44" s="12"/>
      <c r="AH44" s="12"/>
      <c r="AI44" s="14"/>
      <c r="AJ44" s="39"/>
      <c r="AK44" s="39"/>
      <c r="AL44" s="40"/>
      <c r="AM44" s="40"/>
      <c r="AN44" s="40"/>
      <c r="AO44" s="41"/>
      <c r="AP44" s="42">
        <v>10</v>
      </c>
      <c r="AQ44" s="11"/>
      <c r="AR44" s="12">
        <v>12</v>
      </c>
      <c r="AS44" s="12">
        <v>6</v>
      </c>
      <c r="AT44" s="12">
        <v>2</v>
      </c>
      <c r="AU44" s="14">
        <v>45</v>
      </c>
      <c r="AV44" s="39"/>
      <c r="AW44" s="39"/>
      <c r="AX44" s="40"/>
      <c r="AY44" s="40"/>
      <c r="AZ44" s="40"/>
      <c r="BA44" s="41"/>
      <c r="BB44" s="42"/>
      <c r="BC44" s="11"/>
      <c r="BD44" s="12"/>
      <c r="BE44" s="11"/>
      <c r="BF44" s="12"/>
      <c r="BG44" s="14"/>
      <c r="BH44" s="39"/>
      <c r="BI44" s="39"/>
      <c r="BJ44" s="40"/>
      <c r="BK44" s="40"/>
      <c r="BL44" s="40"/>
      <c r="BM44" s="41"/>
      <c r="BN44" s="42"/>
      <c r="BO44" s="11"/>
      <c r="BP44" s="12"/>
      <c r="BQ44" s="12"/>
      <c r="BR44" s="12"/>
      <c r="BS44" s="14"/>
      <c r="BT44" s="46"/>
      <c r="BU44" s="47"/>
      <c r="BV44" s="47"/>
      <c r="BW44" s="47"/>
      <c r="BX44" s="47"/>
      <c r="BY44" s="47">
        <v>3</v>
      </c>
      <c r="BZ44" s="47"/>
      <c r="CA44" s="47"/>
      <c r="CB44" s="47"/>
      <c r="CC44" s="48"/>
      <c r="CD44" s="227">
        <v>3</v>
      </c>
      <c r="CE44" s="33">
        <v>1.6</v>
      </c>
      <c r="CF44" s="7">
        <v>3</v>
      </c>
      <c r="CG44" s="103"/>
      <c r="CH44" s="351"/>
      <c r="CI44" s="21"/>
    </row>
    <row r="45" spans="1:87" s="204" customFormat="1" ht="15.9" customHeight="1">
      <c r="A45" s="213">
        <v>24</v>
      </c>
      <c r="B45" s="85" t="s">
        <v>86</v>
      </c>
      <c r="C45" s="29" t="s">
        <v>20</v>
      </c>
      <c r="D45" s="196">
        <f t="shared" si="9"/>
        <v>100</v>
      </c>
      <c r="E45" s="38">
        <f t="shared" si="10"/>
        <v>40</v>
      </c>
      <c r="F45" s="98">
        <f t="shared" si="11"/>
        <v>10</v>
      </c>
      <c r="G45" s="99">
        <f t="shared" si="11"/>
        <v>0</v>
      </c>
      <c r="H45" s="99">
        <f t="shared" si="11"/>
        <v>20</v>
      </c>
      <c r="I45" s="99">
        <f t="shared" si="11"/>
        <v>6</v>
      </c>
      <c r="J45" s="99">
        <f t="shared" si="11"/>
        <v>4</v>
      </c>
      <c r="K45" s="100">
        <f t="shared" si="11"/>
        <v>60</v>
      </c>
      <c r="L45" s="39"/>
      <c r="M45" s="40"/>
      <c r="N45" s="40"/>
      <c r="O45" s="40"/>
      <c r="P45" s="40"/>
      <c r="Q45" s="41"/>
      <c r="R45" s="42"/>
      <c r="S45" s="11"/>
      <c r="T45" s="12"/>
      <c r="U45" s="12"/>
      <c r="V45" s="12"/>
      <c r="W45" s="14"/>
      <c r="X45" s="39"/>
      <c r="Y45" s="39"/>
      <c r="Z45" s="40"/>
      <c r="AA45" s="40"/>
      <c r="AB45" s="40"/>
      <c r="AC45" s="41"/>
      <c r="AD45" s="42"/>
      <c r="AE45" s="11"/>
      <c r="AF45" s="12"/>
      <c r="AG45" s="12"/>
      <c r="AH45" s="12"/>
      <c r="AI45" s="14"/>
      <c r="AJ45" s="39">
        <v>10</v>
      </c>
      <c r="AK45" s="39"/>
      <c r="AL45" s="40">
        <v>20</v>
      </c>
      <c r="AM45" s="40">
        <v>6</v>
      </c>
      <c r="AN45" s="40">
        <v>4</v>
      </c>
      <c r="AO45" s="41">
        <v>60</v>
      </c>
      <c r="AP45" s="42"/>
      <c r="AQ45" s="11"/>
      <c r="AR45" s="12"/>
      <c r="AS45" s="12"/>
      <c r="AT45" s="12"/>
      <c r="AU45" s="14"/>
      <c r="AV45" s="39"/>
      <c r="AW45" s="39"/>
      <c r="AX45" s="40"/>
      <c r="AY45" s="40"/>
      <c r="AZ45" s="40"/>
      <c r="BA45" s="41"/>
      <c r="BB45" s="42"/>
      <c r="BC45" s="11"/>
      <c r="BD45" s="12"/>
      <c r="BE45" s="11"/>
      <c r="BF45" s="12"/>
      <c r="BG45" s="14"/>
      <c r="BH45" s="39"/>
      <c r="BI45" s="39"/>
      <c r="BJ45" s="40"/>
      <c r="BK45" s="40"/>
      <c r="BL45" s="40"/>
      <c r="BM45" s="41"/>
      <c r="BN45" s="42"/>
      <c r="BO45" s="11"/>
      <c r="BP45" s="12"/>
      <c r="BQ45" s="12"/>
      <c r="BR45" s="12"/>
      <c r="BS45" s="14"/>
      <c r="BT45" s="46"/>
      <c r="BU45" s="47"/>
      <c r="BV45" s="47"/>
      <c r="BW45" s="47"/>
      <c r="BX45" s="47">
        <v>4</v>
      </c>
      <c r="BY45" s="47"/>
      <c r="BZ45" s="47"/>
      <c r="CA45" s="47"/>
      <c r="CB45" s="47"/>
      <c r="CC45" s="48"/>
      <c r="CD45" s="227">
        <f>SUM(BT45:CC45)</f>
        <v>4</v>
      </c>
      <c r="CE45" s="33">
        <f t="shared" si="12"/>
        <v>1.6</v>
      </c>
      <c r="CF45" s="7">
        <v>3</v>
      </c>
      <c r="CG45" s="103"/>
      <c r="CH45" s="351"/>
      <c r="CI45" s="21"/>
    </row>
    <row r="46" spans="1:87" s="204" customFormat="1" ht="15.9" customHeight="1">
      <c r="A46" s="213">
        <v>25</v>
      </c>
      <c r="B46" s="85" t="s">
        <v>87</v>
      </c>
      <c r="C46" s="29" t="s">
        <v>20</v>
      </c>
      <c r="D46" s="196">
        <f t="shared" si="9"/>
        <v>75</v>
      </c>
      <c r="E46" s="38">
        <f t="shared" si="10"/>
        <v>35</v>
      </c>
      <c r="F46" s="98">
        <f t="shared" si="11"/>
        <v>10</v>
      </c>
      <c r="G46" s="99">
        <f t="shared" si="11"/>
        <v>0</v>
      </c>
      <c r="H46" s="99">
        <f t="shared" si="11"/>
        <v>15</v>
      </c>
      <c r="I46" s="99">
        <f t="shared" si="11"/>
        <v>6</v>
      </c>
      <c r="J46" s="99">
        <f t="shared" si="11"/>
        <v>4</v>
      </c>
      <c r="K46" s="100">
        <f t="shared" si="11"/>
        <v>40</v>
      </c>
      <c r="L46" s="39"/>
      <c r="M46" s="40"/>
      <c r="N46" s="40"/>
      <c r="O46" s="40"/>
      <c r="P46" s="40"/>
      <c r="Q46" s="41"/>
      <c r="R46" s="42"/>
      <c r="S46" s="11"/>
      <c r="T46" s="12"/>
      <c r="U46" s="12"/>
      <c r="V46" s="12"/>
      <c r="W46" s="14"/>
      <c r="X46" s="39"/>
      <c r="Y46" s="39"/>
      <c r="Z46" s="40"/>
      <c r="AA46" s="40"/>
      <c r="AB46" s="40"/>
      <c r="AC46" s="41"/>
      <c r="AD46" s="42"/>
      <c r="AE46" s="11"/>
      <c r="AF46" s="12"/>
      <c r="AG46" s="12"/>
      <c r="AH46" s="12"/>
      <c r="AI46" s="14"/>
      <c r="AJ46" s="39"/>
      <c r="AK46" s="39"/>
      <c r="AL46" s="40"/>
      <c r="AM46" s="40"/>
      <c r="AN46" s="40"/>
      <c r="AO46" s="41"/>
      <c r="AP46" s="42">
        <v>10</v>
      </c>
      <c r="AQ46" s="11"/>
      <c r="AR46" s="12">
        <v>15</v>
      </c>
      <c r="AS46" s="12">
        <v>6</v>
      </c>
      <c r="AT46" s="12">
        <v>4</v>
      </c>
      <c r="AU46" s="14">
        <v>40</v>
      </c>
      <c r="AV46" s="39"/>
      <c r="AW46" s="39"/>
      <c r="AX46" s="40"/>
      <c r="AY46" s="40"/>
      <c r="AZ46" s="40"/>
      <c r="BA46" s="41"/>
      <c r="BB46" s="42"/>
      <c r="BC46" s="11"/>
      <c r="BD46" s="12"/>
      <c r="BE46" s="11"/>
      <c r="BF46" s="12"/>
      <c r="BG46" s="14"/>
      <c r="BH46" s="39"/>
      <c r="BI46" s="39"/>
      <c r="BJ46" s="40"/>
      <c r="BK46" s="40"/>
      <c r="BL46" s="40"/>
      <c r="BM46" s="41"/>
      <c r="BN46" s="42"/>
      <c r="BO46" s="11"/>
      <c r="BP46" s="12"/>
      <c r="BQ46" s="12"/>
      <c r="BR46" s="12"/>
      <c r="BS46" s="14"/>
      <c r="BT46" s="46"/>
      <c r="BU46" s="47"/>
      <c r="BV46" s="47"/>
      <c r="BW46" s="47"/>
      <c r="BX46" s="47"/>
      <c r="BY46" s="47">
        <v>3</v>
      </c>
      <c r="BZ46" s="47"/>
      <c r="CA46" s="47"/>
      <c r="CB46" s="47"/>
      <c r="CC46" s="48"/>
      <c r="CD46" s="227">
        <v>3</v>
      </c>
      <c r="CE46" s="33">
        <v>1.6</v>
      </c>
      <c r="CF46" s="7">
        <v>3</v>
      </c>
      <c r="CG46" s="103"/>
      <c r="CH46" s="351"/>
      <c r="CI46" s="21"/>
    </row>
    <row r="47" spans="1:87" s="204" customFormat="1" ht="15.9" customHeight="1">
      <c r="A47" s="106">
        <v>26</v>
      </c>
      <c r="B47" s="83" t="s">
        <v>88</v>
      </c>
      <c r="C47" s="29" t="s">
        <v>19</v>
      </c>
      <c r="D47" s="196">
        <f t="shared" si="9"/>
        <v>50</v>
      </c>
      <c r="E47" s="38">
        <f t="shared" si="10"/>
        <v>23</v>
      </c>
      <c r="F47" s="98">
        <f t="shared" si="11"/>
        <v>0</v>
      </c>
      <c r="G47" s="99">
        <f t="shared" si="11"/>
        <v>0</v>
      </c>
      <c r="H47" s="99">
        <f t="shared" si="11"/>
        <v>20</v>
      </c>
      <c r="I47" s="99">
        <f t="shared" si="11"/>
        <v>2</v>
      </c>
      <c r="J47" s="99">
        <f t="shared" si="11"/>
        <v>1</v>
      </c>
      <c r="K47" s="100">
        <f t="shared" si="11"/>
        <v>27</v>
      </c>
      <c r="L47" s="39"/>
      <c r="M47" s="40"/>
      <c r="N47" s="40"/>
      <c r="O47" s="40"/>
      <c r="P47" s="40"/>
      <c r="Q47" s="41"/>
      <c r="R47" s="42"/>
      <c r="S47" s="11"/>
      <c r="T47" s="12"/>
      <c r="U47" s="12"/>
      <c r="V47" s="12"/>
      <c r="W47" s="14"/>
      <c r="X47" s="39"/>
      <c r="Y47" s="39"/>
      <c r="Z47" s="40"/>
      <c r="AA47" s="40"/>
      <c r="AB47" s="40"/>
      <c r="AC47" s="41"/>
      <c r="AD47" s="42"/>
      <c r="AE47" s="11"/>
      <c r="AF47" s="12"/>
      <c r="AG47" s="12"/>
      <c r="AH47" s="12"/>
      <c r="AI47" s="14"/>
      <c r="AJ47" s="39"/>
      <c r="AK47" s="39"/>
      <c r="AL47" s="40"/>
      <c r="AM47" s="40"/>
      <c r="AN47" s="40"/>
      <c r="AO47" s="41"/>
      <c r="AP47" s="42"/>
      <c r="AQ47" s="11"/>
      <c r="AR47" s="12">
        <v>20</v>
      </c>
      <c r="AS47" s="12">
        <v>2</v>
      </c>
      <c r="AT47" s="12">
        <v>1</v>
      </c>
      <c r="AU47" s="14">
        <v>27</v>
      </c>
      <c r="AV47" s="39"/>
      <c r="AW47" s="39"/>
      <c r="AX47" s="40"/>
      <c r="AY47" s="40"/>
      <c r="AZ47" s="40"/>
      <c r="BA47" s="41"/>
      <c r="BB47" s="42"/>
      <c r="BC47" s="11"/>
      <c r="BD47" s="12"/>
      <c r="BE47" s="11"/>
      <c r="BF47" s="12"/>
      <c r="BG47" s="14"/>
      <c r="BH47" s="39"/>
      <c r="BI47" s="39"/>
      <c r="BJ47" s="40"/>
      <c r="BK47" s="40"/>
      <c r="BL47" s="40"/>
      <c r="BM47" s="41"/>
      <c r="BN47" s="42"/>
      <c r="BO47" s="11"/>
      <c r="BP47" s="12"/>
      <c r="BQ47" s="12"/>
      <c r="BR47" s="12"/>
      <c r="BS47" s="14"/>
      <c r="BT47" s="46"/>
      <c r="BU47" s="47"/>
      <c r="BV47" s="47"/>
      <c r="BW47" s="47"/>
      <c r="BX47" s="47"/>
      <c r="BY47" s="47">
        <v>2</v>
      </c>
      <c r="BZ47" s="47"/>
      <c r="CA47" s="47"/>
      <c r="CB47" s="47"/>
      <c r="CC47" s="48"/>
      <c r="CD47" s="227">
        <v>2</v>
      </c>
      <c r="CE47" s="33">
        <f t="shared" si="12"/>
        <v>0.9</v>
      </c>
      <c r="CF47" s="7">
        <v>2</v>
      </c>
      <c r="CG47" s="103"/>
      <c r="CH47" s="351"/>
      <c r="CI47" s="21"/>
    </row>
    <row r="48" spans="1:87" s="204" customFormat="1" ht="15.9" customHeight="1">
      <c r="A48" s="213">
        <v>27</v>
      </c>
      <c r="B48" s="84" t="s">
        <v>136</v>
      </c>
      <c r="C48" s="29" t="s">
        <v>20</v>
      </c>
      <c r="D48" s="196">
        <f t="shared" si="9"/>
        <v>75</v>
      </c>
      <c r="E48" s="38">
        <f t="shared" si="10"/>
        <v>28</v>
      </c>
      <c r="F48" s="98">
        <f t="shared" si="11"/>
        <v>10</v>
      </c>
      <c r="G48" s="99">
        <f t="shared" si="11"/>
        <v>0</v>
      </c>
      <c r="H48" s="99">
        <f t="shared" si="11"/>
        <v>10</v>
      </c>
      <c r="I48" s="99">
        <f t="shared" si="11"/>
        <v>4</v>
      </c>
      <c r="J48" s="99">
        <f t="shared" si="11"/>
        <v>4</v>
      </c>
      <c r="K48" s="100">
        <f t="shared" si="11"/>
        <v>47</v>
      </c>
      <c r="L48" s="39"/>
      <c r="M48" s="40"/>
      <c r="N48" s="40"/>
      <c r="O48" s="40"/>
      <c r="P48" s="40"/>
      <c r="Q48" s="41"/>
      <c r="R48" s="42"/>
      <c r="S48" s="11"/>
      <c r="T48" s="12"/>
      <c r="U48" s="12"/>
      <c r="V48" s="12"/>
      <c r="W48" s="14"/>
      <c r="X48" s="39"/>
      <c r="Y48" s="39"/>
      <c r="Z48" s="40"/>
      <c r="AA48" s="40"/>
      <c r="AB48" s="40"/>
      <c r="AC48" s="41"/>
      <c r="AD48" s="42"/>
      <c r="AE48" s="11"/>
      <c r="AF48" s="12"/>
      <c r="AG48" s="12"/>
      <c r="AH48" s="12"/>
      <c r="AI48" s="14"/>
      <c r="AJ48" s="39">
        <v>10</v>
      </c>
      <c r="AK48" s="39"/>
      <c r="AL48" s="40">
        <v>10</v>
      </c>
      <c r="AM48" s="40">
        <v>4</v>
      </c>
      <c r="AN48" s="40">
        <v>4</v>
      </c>
      <c r="AO48" s="41">
        <v>47</v>
      </c>
      <c r="AP48" s="42"/>
      <c r="AQ48" s="11"/>
      <c r="AR48" s="12"/>
      <c r="AS48" s="12"/>
      <c r="AT48" s="12"/>
      <c r="AU48" s="14"/>
      <c r="AV48" s="39"/>
      <c r="AW48" s="39"/>
      <c r="AX48" s="40"/>
      <c r="AY48" s="40"/>
      <c r="AZ48" s="40"/>
      <c r="BA48" s="41"/>
      <c r="BB48" s="42"/>
      <c r="BC48" s="11"/>
      <c r="BD48" s="12"/>
      <c r="BE48" s="11"/>
      <c r="BF48" s="12"/>
      <c r="BG48" s="14"/>
      <c r="BH48" s="39"/>
      <c r="BI48" s="39"/>
      <c r="BJ48" s="40"/>
      <c r="BK48" s="40"/>
      <c r="BL48" s="40"/>
      <c r="BM48" s="41"/>
      <c r="BN48" s="42"/>
      <c r="BO48" s="11"/>
      <c r="BP48" s="12"/>
      <c r="BQ48" s="12"/>
      <c r="BR48" s="12"/>
      <c r="BS48" s="14"/>
      <c r="BT48" s="46"/>
      <c r="BU48" s="47"/>
      <c r="BV48" s="47"/>
      <c r="BW48" s="47"/>
      <c r="BX48" s="47">
        <v>3</v>
      </c>
      <c r="BY48" s="47"/>
      <c r="BZ48" s="47"/>
      <c r="CA48" s="47"/>
      <c r="CB48" s="47"/>
      <c r="CC48" s="48"/>
      <c r="CD48" s="227">
        <v>3</v>
      </c>
      <c r="CE48" s="33">
        <f t="shared" si="12"/>
        <v>1.1000000000000001</v>
      </c>
      <c r="CF48" s="7">
        <v>2</v>
      </c>
      <c r="CG48" s="103"/>
      <c r="CH48" s="351"/>
      <c r="CI48" s="21"/>
    </row>
    <row r="49" spans="1:256" s="204" customFormat="1" ht="15.9" customHeight="1">
      <c r="A49" s="213">
        <v>28</v>
      </c>
      <c r="B49" s="84" t="s">
        <v>48</v>
      </c>
      <c r="C49" s="29" t="s">
        <v>20</v>
      </c>
      <c r="D49" s="196">
        <f t="shared" si="9"/>
        <v>100</v>
      </c>
      <c r="E49" s="38">
        <f t="shared" si="10"/>
        <v>40</v>
      </c>
      <c r="F49" s="98">
        <f t="shared" si="11"/>
        <v>10</v>
      </c>
      <c r="G49" s="99">
        <f t="shared" si="11"/>
        <v>0</v>
      </c>
      <c r="H49" s="99">
        <f t="shared" si="11"/>
        <v>20</v>
      </c>
      <c r="I49" s="99">
        <f t="shared" si="11"/>
        <v>6</v>
      </c>
      <c r="J49" s="99">
        <f t="shared" si="11"/>
        <v>4</v>
      </c>
      <c r="K49" s="100">
        <f t="shared" si="11"/>
        <v>60</v>
      </c>
      <c r="L49" s="39"/>
      <c r="M49" s="40"/>
      <c r="N49" s="40"/>
      <c r="O49" s="40"/>
      <c r="P49" s="40"/>
      <c r="Q49" s="41"/>
      <c r="R49" s="42"/>
      <c r="S49" s="11"/>
      <c r="T49" s="12"/>
      <c r="U49" s="12"/>
      <c r="V49" s="12"/>
      <c r="W49" s="14"/>
      <c r="X49" s="39"/>
      <c r="Y49" s="39"/>
      <c r="Z49" s="40"/>
      <c r="AA49" s="40"/>
      <c r="AB49" s="40"/>
      <c r="AC49" s="41"/>
      <c r="AD49" s="42"/>
      <c r="AE49" s="11"/>
      <c r="AF49" s="12"/>
      <c r="AG49" s="12"/>
      <c r="AH49" s="12"/>
      <c r="AI49" s="14"/>
      <c r="AJ49" s="39">
        <v>10</v>
      </c>
      <c r="AK49" s="39"/>
      <c r="AL49" s="40">
        <v>20</v>
      </c>
      <c r="AM49" s="40">
        <v>6</v>
      </c>
      <c r="AN49" s="40">
        <v>4</v>
      </c>
      <c r="AO49" s="41">
        <v>60</v>
      </c>
      <c r="AP49" s="42"/>
      <c r="AQ49" s="11"/>
      <c r="AR49" s="12"/>
      <c r="AS49" s="12"/>
      <c r="AT49" s="12"/>
      <c r="AU49" s="14"/>
      <c r="AV49" s="39"/>
      <c r="AW49" s="39"/>
      <c r="AX49" s="40"/>
      <c r="AY49" s="40"/>
      <c r="AZ49" s="40"/>
      <c r="BA49" s="41"/>
      <c r="BB49" s="42"/>
      <c r="BC49" s="11"/>
      <c r="BD49" s="12"/>
      <c r="BE49" s="11"/>
      <c r="BF49" s="12"/>
      <c r="BG49" s="14"/>
      <c r="BH49" s="39"/>
      <c r="BI49" s="39"/>
      <c r="BJ49" s="40"/>
      <c r="BK49" s="40"/>
      <c r="BL49" s="40"/>
      <c r="BM49" s="41"/>
      <c r="BN49" s="42"/>
      <c r="BO49" s="11"/>
      <c r="BP49" s="12"/>
      <c r="BQ49" s="12"/>
      <c r="BR49" s="12"/>
      <c r="BS49" s="14"/>
      <c r="BT49" s="46"/>
      <c r="BU49" s="47"/>
      <c r="BV49" s="47"/>
      <c r="BW49" s="47"/>
      <c r="BX49" s="47">
        <v>4</v>
      </c>
      <c r="BY49" s="47"/>
      <c r="BZ49" s="47"/>
      <c r="CA49" s="47"/>
      <c r="CB49" s="47"/>
      <c r="CC49" s="48"/>
      <c r="CD49" s="227">
        <v>4</v>
      </c>
      <c r="CE49" s="33">
        <f t="shared" si="12"/>
        <v>1.6</v>
      </c>
      <c r="CF49" s="7">
        <v>3</v>
      </c>
      <c r="CG49" s="103"/>
      <c r="CH49" s="351"/>
      <c r="CI49" s="21"/>
    </row>
    <row r="50" spans="1:256" s="204" customFormat="1" ht="15.9" customHeight="1">
      <c r="A50" s="213">
        <v>29</v>
      </c>
      <c r="B50" s="85" t="s">
        <v>142</v>
      </c>
      <c r="C50" s="29" t="s">
        <v>19</v>
      </c>
      <c r="D50" s="196">
        <f t="shared" si="9"/>
        <v>100</v>
      </c>
      <c r="E50" s="38">
        <f t="shared" si="10"/>
        <v>38</v>
      </c>
      <c r="F50" s="98">
        <f t="shared" si="11"/>
        <v>10</v>
      </c>
      <c r="G50" s="99">
        <f t="shared" si="11"/>
        <v>0</v>
      </c>
      <c r="H50" s="99">
        <f t="shared" si="11"/>
        <v>20</v>
      </c>
      <c r="I50" s="99">
        <f t="shared" si="11"/>
        <v>6</v>
      </c>
      <c r="J50" s="99">
        <f t="shared" si="11"/>
        <v>2</v>
      </c>
      <c r="K50" s="100">
        <f t="shared" si="11"/>
        <v>62</v>
      </c>
      <c r="L50" s="39"/>
      <c r="M50" s="40"/>
      <c r="N50" s="40"/>
      <c r="O50" s="40"/>
      <c r="P50" s="40"/>
      <c r="Q50" s="41"/>
      <c r="R50" s="42"/>
      <c r="S50" s="11"/>
      <c r="T50" s="12"/>
      <c r="U50" s="12"/>
      <c r="V50" s="12"/>
      <c r="W50" s="14"/>
      <c r="X50" s="39"/>
      <c r="Y50" s="39"/>
      <c r="Z50" s="40"/>
      <c r="AA50" s="40"/>
      <c r="AB50" s="40"/>
      <c r="AC50" s="41"/>
      <c r="AD50" s="42"/>
      <c r="AE50" s="11"/>
      <c r="AF50" s="12"/>
      <c r="AG50" s="12"/>
      <c r="AH50" s="12"/>
      <c r="AI50" s="14"/>
      <c r="AJ50" s="39">
        <v>10</v>
      </c>
      <c r="AK50" s="39"/>
      <c r="AL50" s="40">
        <v>20</v>
      </c>
      <c r="AM50" s="40">
        <v>6</v>
      </c>
      <c r="AN50" s="40">
        <v>2</v>
      </c>
      <c r="AO50" s="41">
        <v>62</v>
      </c>
      <c r="AP50" s="42"/>
      <c r="AQ50" s="11"/>
      <c r="AR50" s="12"/>
      <c r="AS50" s="12"/>
      <c r="AT50" s="12"/>
      <c r="AU50" s="14"/>
      <c r="AV50" s="39"/>
      <c r="AW50" s="39"/>
      <c r="AX50" s="40"/>
      <c r="AY50" s="40"/>
      <c r="AZ50" s="40"/>
      <c r="BA50" s="41"/>
      <c r="BB50" s="42"/>
      <c r="BC50" s="11"/>
      <c r="BD50" s="12"/>
      <c r="BE50" s="11"/>
      <c r="BF50" s="12"/>
      <c r="BG50" s="14"/>
      <c r="BH50" s="39"/>
      <c r="BI50" s="39"/>
      <c r="BJ50" s="40"/>
      <c r="BK50" s="40"/>
      <c r="BL50" s="40"/>
      <c r="BM50" s="41"/>
      <c r="BN50" s="42"/>
      <c r="BO50" s="11"/>
      <c r="BP50" s="12"/>
      <c r="BQ50" s="12"/>
      <c r="BR50" s="12"/>
      <c r="BS50" s="14"/>
      <c r="BT50" s="46"/>
      <c r="BU50" s="47"/>
      <c r="BV50" s="47"/>
      <c r="BW50" s="47"/>
      <c r="BX50" s="47">
        <v>4</v>
      </c>
      <c r="BY50" s="47"/>
      <c r="BZ50" s="47"/>
      <c r="CA50" s="47"/>
      <c r="CB50" s="47"/>
      <c r="CC50" s="48"/>
      <c r="CD50" s="227">
        <v>4</v>
      </c>
      <c r="CE50" s="33">
        <f t="shared" si="12"/>
        <v>1.5</v>
      </c>
      <c r="CF50" s="7">
        <v>3</v>
      </c>
      <c r="CG50" s="103"/>
      <c r="CH50" s="351"/>
      <c r="CI50" s="21"/>
    </row>
    <row r="51" spans="1:256" s="204" customFormat="1" ht="15.6" customHeight="1">
      <c r="A51" s="213">
        <v>30</v>
      </c>
      <c r="B51" s="85" t="s">
        <v>25</v>
      </c>
      <c r="C51" s="29" t="s">
        <v>20</v>
      </c>
      <c r="D51" s="196">
        <f t="shared" si="9"/>
        <v>150</v>
      </c>
      <c r="E51" s="38">
        <f t="shared" si="10"/>
        <v>40</v>
      </c>
      <c r="F51" s="98">
        <f t="shared" si="11"/>
        <v>10</v>
      </c>
      <c r="G51" s="99">
        <f t="shared" si="11"/>
        <v>0</v>
      </c>
      <c r="H51" s="99">
        <f t="shared" si="11"/>
        <v>20</v>
      </c>
      <c r="I51" s="99">
        <f t="shared" si="11"/>
        <v>6</v>
      </c>
      <c r="J51" s="99">
        <f t="shared" si="11"/>
        <v>4</v>
      </c>
      <c r="K51" s="100">
        <f t="shared" si="11"/>
        <v>110</v>
      </c>
      <c r="L51" s="39"/>
      <c r="M51" s="40"/>
      <c r="N51" s="40"/>
      <c r="O51" s="40"/>
      <c r="P51" s="40"/>
      <c r="Q51" s="41"/>
      <c r="R51" s="42"/>
      <c r="S51" s="11"/>
      <c r="T51" s="12"/>
      <c r="U51" s="12"/>
      <c r="V51" s="12"/>
      <c r="W51" s="14"/>
      <c r="X51" s="39"/>
      <c r="Y51" s="39"/>
      <c r="Z51" s="40"/>
      <c r="AA51" s="40"/>
      <c r="AB51" s="40"/>
      <c r="AC51" s="41"/>
      <c r="AD51" s="42"/>
      <c r="AE51" s="11"/>
      <c r="AF51" s="12"/>
      <c r="AG51" s="12"/>
      <c r="AH51" s="12"/>
      <c r="AI51" s="14"/>
      <c r="AJ51" s="39"/>
      <c r="AK51" s="39"/>
      <c r="AL51" s="40"/>
      <c r="AM51" s="40"/>
      <c r="AN51" s="40"/>
      <c r="AO51" s="41"/>
      <c r="AP51" s="42"/>
      <c r="AQ51" s="11"/>
      <c r="AR51" s="12"/>
      <c r="AS51" s="12"/>
      <c r="AT51" s="12"/>
      <c r="AU51" s="14"/>
      <c r="AV51" s="39">
        <v>10</v>
      </c>
      <c r="AW51" s="39"/>
      <c r="AX51" s="40">
        <v>20</v>
      </c>
      <c r="AY51" s="40">
        <v>6</v>
      </c>
      <c r="AZ51" s="40">
        <v>4</v>
      </c>
      <c r="BA51" s="41">
        <v>110</v>
      </c>
      <c r="BB51" s="42"/>
      <c r="BC51" s="11"/>
      <c r="BD51" s="12"/>
      <c r="BE51" s="11"/>
      <c r="BF51" s="12"/>
      <c r="BG51" s="14"/>
      <c r="BH51" s="39"/>
      <c r="BI51" s="39"/>
      <c r="BJ51" s="40"/>
      <c r="BK51" s="40"/>
      <c r="BL51" s="40"/>
      <c r="BM51" s="41"/>
      <c r="BN51" s="42"/>
      <c r="BO51" s="11"/>
      <c r="BP51" s="12"/>
      <c r="BQ51" s="12"/>
      <c r="BR51" s="12"/>
      <c r="BS51" s="14"/>
      <c r="BT51" s="46"/>
      <c r="BU51" s="47"/>
      <c r="BV51" s="47"/>
      <c r="BW51" s="47"/>
      <c r="BX51" s="47"/>
      <c r="BY51" s="47"/>
      <c r="BZ51" s="47">
        <v>6</v>
      </c>
      <c r="CA51" s="47"/>
      <c r="CB51" s="47"/>
      <c r="CC51" s="48"/>
      <c r="CD51" s="227">
        <v>6</v>
      </c>
      <c r="CE51" s="33">
        <f t="shared" si="12"/>
        <v>1.6</v>
      </c>
      <c r="CF51" s="7">
        <v>4</v>
      </c>
      <c r="CG51" s="103"/>
      <c r="CH51" s="351"/>
      <c r="CI51" s="21"/>
    </row>
    <row r="52" spans="1:256" s="204" customFormat="1" ht="15.9" customHeight="1">
      <c r="A52" s="106">
        <v>31</v>
      </c>
      <c r="B52" s="83" t="s">
        <v>91</v>
      </c>
      <c r="C52" s="29" t="s">
        <v>20</v>
      </c>
      <c r="D52" s="196">
        <f t="shared" si="9"/>
        <v>100</v>
      </c>
      <c r="E52" s="38">
        <f t="shared" si="10"/>
        <v>35</v>
      </c>
      <c r="F52" s="98">
        <f t="shared" si="11"/>
        <v>10</v>
      </c>
      <c r="G52" s="99">
        <f t="shared" si="11"/>
        <v>0</v>
      </c>
      <c r="H52" s="99">
        <f t="shared" si="11"/>
        <v>15</v>
      </c>
      <c r="I52" s="99">
        <f t="shared" si="11"/>
        <v>6</v>
      </c>
      <c r="J52" s="99">
        <f t="shared" si="11"/>
        <v>4</v>
      </c>
      <c r="K52" s="100">
        <f t="shared" si="11"/>
        <v>65</v>
      </c>
      <c r="L52" s="39"/>
      <c r="M52" s="40"/>
      <c r="N52" s="40"/>
      <c r="O52" s="40"/>
      <c r="P52" s="40"/>
      <c r="Q52" s="41"/>
      <c r="R52" s="42"/>
      <c r="S52" s="11"/>
      <c r="T52" s="12"/>
      <c r="U52" s="12"/>
      <c r="V52" s="12"/>
      <c r="W52" s="14"/>
      <c r="X52" s="39"/>
      <c r="Y52" s="39"/>
      <c r="Z52" s="40"/>
      <c r="AA52" s="40"/>
      <c r="AB52" s="40"/>
      <c r="AC52" s="41"/>
      <c r="AD52" s="42"/>
      <c r="AE52" s="11"/>
      <c r="AF52" s="12"/>
      <c r="AG52" s="12"/>
      <c r="AH52" s="12"/>
      <c r="AI52" s="14"/>
      <c r="AJ52" s="39"/>
      <c r="AK52" s="39"/>
      <c r="AL52" s="40"/>
      <c r="AM52" s="40"/>
      <c r="AN52" s="40"/>
      <c r="AO52" s="41"/>
      <c r="AP52" s="42"/>
      <c r="AQ52" s="11"/>
      <c r="AR52" s="12"/>
      <c r="AS52" s="12"/>
      <c r="AT52" s="12"/>
      <c r="AU52" s="14"/>
      <c r="AV52" s="39"/>
      <c r="AW52" s="39"/>
      <c r="AX52" s="40"/>
      <c r="AY52" s="40"/>
      <c r="AZ52" s="40"/>
      <c r="BA52" s="41"/>
      <c r="BB52" s="42">
        <v>10</v>
      </c>
      <c r="BC52" s="11"/>
      <c r="BD52" s="12">
        <v>15</v>
      </c>
      <c r="BE52" s="11">
        <v>6</v>
      </c>
      <c r="BF52" s="12">
        <v>4</v>
      </c>
      <c r="BG52" s="14">
        <v>65</v>
      </c>
      <c r="BH52" s="39"/>
      <c r="BI52" s="39"/>
      <c r="BJ52" s="40"/>
      <c r="BK52" s="40"/>
      <c r="BL52" s="40"/>
      <c r="BM52" s="41"/>
      <c r="BN52" s="42"/>
      <c r="BO52" s="11"/>
      <c r="BP52" s="12"/>
      <c r="BQ52" s="12"/>
      <c r="BR52" s="12"/>
      <c r="BS52" s="14"/>
      <c r="BT52" s="46"/>
      <c r="BU52" s="47"/>
      <c r="BV52" s="47"/>
      <c r="BW52" s="47"/>
      <c r="BX52" s="47"/>
      <c r="BY52" s="47"/>
      <c r="BZ52" s="47"/>
      <c r="CA52" s="47">
        <v>4</v>
      </c>
      <c r="CB52" s="47"/>
      <c r="CC52" s="48"/>
      <c r="CD52" s="227">
        <v>4</v>
      </c>
      <c r="CE52" s="33">
        <v>2</v>
      </c>
      <c r="CF52" s="7">
        <v>4</v>
      </c>
      <c r="CG52" s="103"/>
      <c r="CH52" s="351"/>
      <c r="CI52" s="21"/>
    </row>
    <row r="53" spans="1:256" s="204" customFormat="1" ht="15.9" customHeight="1">
      <c r="A53" s="213">
        <v>32</v>
      </c>
      <c r="B53" s="84" t="s">
        <v>92</v>
      </c>
      <c r="C53" s="29" t="s">
        <v>19</v>
      </c>
      <c r="D53" s="196">
        <f t="shared" si="9"/>
        <v>100</v>
      </c>
      <c r="E53" s="38">
        <f t="shared" si="10"/>
        <v>26</v>
      </c>
      <c r="F53" s="98">
        <f t="shared" si="11"/>
        <v>10</v>
      </c>
      <c r="G53" s="99">
        <f t="shared" si="11"/>
        <v>0</v>
      </c>
      <c r="H53" s="99">
        <f t="shared" si="11"/>
        <v>10</v>
      </c>
      <c r="I53" s="99">
        <f t="shared" si="11"/>
        <v>4</v>
      </c>
      <c r="J53" s="99">
        <f t="shared" si="11"/>
        <v>2</v>
      </c>
      <c r="K53" s="100">
        <f t="shared" si="11"/>
        <v>74</v>
      </c>
      <c r="L53" s="39"/>
      <c r="M53" s="40"/>
      <c r="N53" s="40"/>
      <c r="O53" s="40"/>
      <c r="P53" s="40"/>
      <c r="Q53" s="41"/>
      <c r="R53" s="42"/>
      <c r="S53" s="11"/>
      <c r="T53" s="12"/>
      <c r="U53" s="12"/>
      <c r="V53" s="12"/>
      <c r="W53" s="14"/>
      <c r="X53" s="39"/>
      <c r="Y53" s="39"/>
      <c r="Z53" s="40"/>
      <c r="AA53" s="40"/>
      <c r="AB53" s="40"/>
      <c r="AC53" s="41"/>
      <c r="AD53" s="42"/>
      <c r="AE53" s="11"/>
      <c r="AF53" s="12"/>
      <c r="AG53" s="12"/>
      <c r="AH53" s="12"/>
      <c r="AI53" s="14"/>
      <c r="AJ53" s="39"/>
      <c r="AK53" s="39"/>
      <c r="AL53" s="40"/>
      <c r="AM53" s="40"/>
      <c r="AN53" s="40"/>
      <c r="AO53" s="41"/>
      <c r="AP53" s="42"/>
      <c r="AQ53" s="11"/>
      <c r="AR53" s="12"/>
      <c r="AS53" s="12"/>
      <c r="AT53" s="12"/>
      <c r="AU53" s="14"/>
      <c r="AV53" s="39"/>
      <c r="AW53" s="39"/>
      <c r="AX53" s="40"/>
      <c r="AY53" s="40"/>
      <c r="AZ53" s="40"/>
      <c r="BA53" s="41"/>
      <c r="BB53" s="42"/>
      <c r="BC53" s="11"/>
      <c r="BD53" s="12"/>
      <c r="BE53" s="11"/>
      <c r="BF53" s="12"/>
      <c r="BG53" s="14"/>
      <c r="BH53" s="39"/>
      <c r="BI53" s="39"/>
      <c r="BJ53" s="40"/>
      <c r="BK53" s="40"/>
      <c r="BL53" s="40"/>
      <c r="BM53" s="41"/>
      <c r="BN53" s="42">
        <v>10</v>
      </c>
      <c r="BO53" s="11"/>
      <c r="BP53" s="12">
        <v>10</v>
      </c>
      <c r="BQ53" s="12">
        <v>4</v>
      </c>
      <c r="BR53" s="12">
        <v>2</v>
      </c>
      <c r="BS53" s="14">
        <v>74</v>
      </c>
      <c r="BT53" s="46"/>
      <c r="BU53" s="47"/>
      <c r="BV53" s="47"/>
      <c r="BW53" s="47"/>
      <c r="BX53" s="47"/>
      <c r="BY53" s="47"/>
      <c r="BZ53" s="47"/>
      <c r="CA53" s="47"/>
      <c r="CB53" s="47"/>
      <c r="CC53" s="48">
        <v>4</v>
      </c>
      <c r="CD53" s="227">
        <v>4</v>
      </c>
      <c r="CE53" s="33">
        <f t="shared" si="12"/>
        <v>1</v>
      </c>
      <c r="CF53" s="7">
        <v>3</v>
      </c>
      <c r="CG53" s="103"/>
      <c r="CH53" s="351"/>
      <c r="CI53" s="21"/>
    </row>
    <row r="54" spans="1:256" s="204" customFormat="1" ht="15.9" customHeight="1">
      <c r="A54" s="213">
        <v>33</v>
      </c>
      <c r="B54" s="84" t="s">
        <v>93</v>
      </c>
      <c r="C54" s="29" t="s">
        <v>19</v>
      </c>
      <c r="D54" s="196">
        <f t="shared" si="9"/>
        <v>125</v>
      </c>
      <c r="E54" s="38">
        <f t="shared" si="10"/>
        <v>37</v>
      </c>
      <c r="F54" s="98">
        <f t="shared" si="11"/>
        <v>0</v>
      </c>
      <c r="G54" s="99">
        <f t="shared" si="11"/>
        <v>0</v>
      </c>
      <c r="H54" s="99">
        <f t="shared" si="11"/>
        <v>30</v>
      </c>
      <c r="I54" s="99">
        <f t="shared" si="11"/>
        <v>6</v>
      </c>
      <c r="J54" s="99">
        <f t="shared" si="11"/>
        <v>1</v>
      </c>
      <c r="K54" s="100">
        <f t="shared" si="11"/>
        <v>88</v>
      </c>
      <c r="L54" s="39"/>
      <c r="M54" s="40"/>
      <c r="N54" s="40"/>
      <c r="O54" s="40"/>
      <c r="P54" s="40"/>
      <c r="Q54" s="41"/>
      <c r="R54" s="42"/>
      <c r="S54" s="11"/>
      <c r="T54" s="12"/>
      <c r="U54" s="12"/>
      <c r="V54" s="12"/>
      <c r="W54" s="14"/>
      <c r="X54" s="39"/>
      <c r="Y54" s="39"/>
      <c r="Z54" s="40"/>
      <c r="AA54" s="40"/>
      <c r="AB54" s="40"/>
      <c r="AC54" s="41"/>
      <c r="AD54" s="42"/>
      <c r="AE54" s="11"/>
      <c r="AF54" s="12"/>
      <c r="AG54" s="12"/>
      <c r="AH54" s="12"/>
      <c r="AI54" s="14"/>
      <c r="AJ54" s="39"/>
      <c r="AK54" s="39"/>
      <c r="AL54" s="40"/>
      <c r="AM54" s="40"/>
      <c r="AN54" s="40"/>
      <c r="AO54" s="41"/>
      <c r="AP54" s="42"/>
      <c r="AQ54" s="11"/>
      <c r="AR54" s="12"/>
      <c r="AS54" s="12"/>
      <c r="AT54" s="12"/>
      <c r="AU54" s="14"/>
      <c r="AV54" s="39"/>
      <c r="AW54" s="39"/>
      <c r="AX54" s="40"/>
      <c r="AY54" s="40"/>
      <c r="AZ54" s="40"/>
      <c r="BA54" s="41"/>
      <c r="BB54" s="42"/>
      <c r="BC54" s="11"/>
      <c r="BD54" s="12"/>
      <c r="BE54" s="11"/>
      <c r="BF54" s="12"/>
      <c r="BG54" s="14"/>
      <c r="BH54" s="39"/>
      <c r="BI54" s="39"/>
      <c r="BJ54" s="40">
        <v>30</v>
      </c>
      <c r="BK54" s="40">
        <v>6</v>
      </c>
      <c r="BL54" s="40">
        <v>1</v>
      </c>
      <c r="BM54" s="41">
        <v>88</v>
      </c>
      <c r="BN54" s="42"/>
      <c r="BO54" s="11"/>
      <c r="BP54" s="12"/>
      <c r="BQ54" s="12"/>
      <c r="BR54" s="12"/>
      <c r="BS54" s="14"/>
      <c r="BT54" s="46"/>
      <c r="BU54" s="47"/>
      <c r="BV54" s="47"/>
      <c r="BW54" s="47"/>
      <c r="BX54" s="47"/>
      <c r="BY54" s="47"/>
      <c r="BZ54" s="47"/>
      <c r="CA54" s="47"/>
      <c r="CB54" s="47">
        <v>5</v>
      </c>
      <c r="CC54" s="48"/>
      <c r="CD54" s="227">
        <v>5</v>
      </c>
      <c r="CE54" s="33">
        <f t="shared" si="12"/>
        <v>1.5</v>
      </c>
      <c r="CF54" s="7">
        <v>5</v>
      </c>
      <c r="CG54" s="103"/>
      <c r="CH54" s="351"/>
      <c r="CI54" s="21"/>
    </row>
    <row r="55" spans="1:256" s="204" customFormat="1" ht="15.9" customHeight="1">
      <c r="A55" s="213">
        <v>34</v>
      </c>
      <c r="B55" s="85" t="s">
        <v>137</v>
      </c>
      <c r="C55" s="29" t="s">
        <v>24</v>
      </c>
      <c r="D55" s="196">
        <f t="shared" si="9"/>
        <v>75</v>
      </c>
      <c r="E55" s="38">
        <f t="shared" si="10"/>
        <v>30</v>
      </c>
      <c r="F55" s="98">
        <f t="shared" ref="F55:K55" si="13">SUM(L55:L55,R55:R55,X55:X55,AD55:AD55,AJ55:AJ55,AP55:AP55,AV55:AV55,BB55:BB55,BH55:BH55,BN55:BN55)</f>
        <v>10</v>
      </c>
      <c r="G55" s="99">
        <f t="shared" si="13"/>
        <v>0</v>
      </c>
      <c r="H55" s="99">
        <f t="shared" si="13"/>
        <v>12</v>
      </c>
      <c r="I55" s="99">
        <f t="shared" si="13"/>
        <v>6</v>
      </c>
      <c r="J55" s="99">
        <f t="shared" si="13"/>
        <v>2</v>
      </c>
      <c r="K55" s="100">
        <f t="shared" si="13"/>
        <v>45</v>
      </c>
      <c r="L55" s="39"/>
      <c r="M55" s="40"/>
      <c r="N55" s="40"/>
      <c r="O55" s="40"/>
      <c r="P55" s="40"/>
      <c r="Q55" s="41"/>
      <c r="R55" s="42"/>
      <c r="S55" s="11"/>
      <c r="T55" s="12"/>
      <c r="U55" s="12"/>
      <c r="V55" s="12"/>
      <c r="W55" s="14"/>
      <c r="X55" s="39"/>
      <c r="Y55" s="39"/>
      <c r="Z55" s="40"/>
      <c r="AA55" s="40"/>
      <c r="AB55" s="40"/>
      <c r="AC55" s="41"/>
      <c r="AD55" s="42"/>
      <c r="AE55" s="11"/>
      <c r="AF55" s="12"/>
      <c r="AG55" s="12"/>
      <c r="AH55" s="12"/>
      <c r="AI55" s="14"/>
      <c r="AJ55" s="39"/>
      <c r="AK55" s="39"/>
      <c r="AL55" s="40"/>
      <c r="AM55" s="40"/>
      <c r="AN55" s="40"/>
      <c r="AO55" s="41"/>
      <c r="AP55" s="42">
        <v>10</v>
      </c>
      <c r="AQ55" s="11"/>
      <c r="AR55" s="12">
        <v>12</v>
      </c>
      <c r="AS55" s="12">
        <v>6</v>
      </c>
      <c r="AT55" s="12">
        <v>2</v>
      </c>
      <c r="AU55" s="14">
        <v>45</v>
      </c>
      <c r="AV55" s="39"/>
      <c r="AW55" s="39"/>
      <c r="AX55" s="40"/>
      <c r="AY55" s="40"/>
      <c r="AZ55" s="40"/>
      <c r="BA55" s="41"/>
      <c r="BB55" s="42"/>
      <c r="BC55" s="11"/>
      <c r="BD55" s="12"/>
      <c r="BE55" s="11"/>
      <c r="BF55" s="12"/>
      <c r="BG55" s="14"/>
      <c r="BH55" s="39"/>
      <c r="BI55" s="39"/>
      <c r="BJ55" s="40"/>
      <c r="BK55" s="40"/>
      <c r="BL55" s="40"/>
      <c r="BM55" s="41"/>
      <c r="BN55" s="42"/>
      <c r="BO55" s="11"/>
      <c r="BP55" s="12"/>
      <c r="BQ55" s="12"/>
      <c r="BR55" s="12"/>
      <c r="BS55" s="14"/>
      <c r="BT55" s="46"/>
      <c r="BU55" s="47"/>
      <c r="BV55" s="47"/>
      <c r="BW55" s="47"/>
      <c r="BX55" s="47"/>
      <c r="BY55" s="47">
        <v>3</v>
      </c>
      <c r="BZ55" s="47"/>
      <c r="CA55" s="47"/>
      <c r="CB55" s="47"/>
      <c r="CC55" s="48"/>
      <c r="CD55" s="227">
        <v>3</v>
      </c>
      <c r="CE55" s="33">
        <v>1.6</v>
      </c>
      <c r="CF55" s="7">
        <v>3</v>
      </c>
      <c r="CG55" s="103"/>
      <c r="CH55" s="351"/>
      <c r="CI55" s="21"/>
    </row>
    <row r="56" spans="1:256" s="204" customFormat="1" ht="15.9" customHeight="1">
      <c r="A56" s="213">
        <v>35</v>
      </c>
      <c r="B56" s="85" t="s">
        <v>95</v>
      </c>
      <c r="C56" s="29" t="s">
        <v>19</v>
      </c>
      <c r="D56" s="196">
        <f t="shared" si="9"/>
        <v>125</v>
      </c>
      <c r="E56" s="38">
        <f t="shared" si="10"/>
        <v>38</v>
      </c>
      <c r="F56" s="98">
        <f t="shared" si="11"/>
        <v>10</v>
      </c>
      <c r="G56" s="99">
        <f t="shared" si="11"/>
        <v>0</v>
      </c>
      <c r="H56" s="99">
        <f t="shared" si="11"/>
        <v>20</v>
      </c>
      <c r="I56" s="99">
        <f t="shared" si="11"/>
        <v>6</v>
      </c>
      <c r="J56" s="99">
        <f t="shared" si="11"/>
        <v>2</v>
      </c>
      <c r="K56" s="100">
        <f t="shared" si="11"/>
        <v>87</v>
      </c>
      <c r="L56" s="39"/>
      <c r="M56" s="40"/>
      <c r="N56" s="40"/>
      <c r="O56" s="40"/>
      <c r="P56" s="40"/>
      <c r="Q56" s="41"/>
      <c r="R56" s="42"/>
      <c r="S56" s="11"/>
      <c r="T56" s="12"/>
      <c r="U56" s="12"/>
      <c r="V56" s="12"/>
      <c r="W56" s="14"/>
      <c r="X56" s="39"/>
      <c r="Y56" s="39"/>
      <c r="Z56" s="40"/>
      <c r="AA56" s="40"/>
      <c r="AB56" s="40"/>
      <c r="AC56" s="41"/>
      <c r="AD56" s="42"/>
      <c r="AE56" s="11"/>
      <c r="AF56" s="12"/>
      <c r="AG56" s="12"/>
      <c r="AH56" s="12"/>
      <c r="AI56" s="14"/>
      <c r="AJ56" s="39"/>
      <c r="AK56" s="39"/>
      <c r="AL56" s="40"/>
      <c r="AM56" s="40"/>
      <c r="AN56" s="40"/>
      <c r="AO56" s="41"/>
      <c r="AP56" s="42"/>
      <c r="AQ56" s="11"/>
      <c r="AR56" s="12"/>
      <c r="AS56" s="12"/>
      <c r="AT56" s="12"/>
      <c r="AU56" s="14"/>
      <c r="AV56" s="39"/>
      <c r="AW56" s="39"/>
      <c r="AX56" s="40"/>
      <c r="AY56" s="40"/>
      <c r="AZ56" s="40"/>
      <c r="BA56" s="41"/>
      <c r="BB56" s="42"/>
      <c r="BC56" s="11"/>
      <c r="BD56" s="12"/>
      <c r="BE56" s="11"/>
      <c r="BF56" s="12"/>
      <c r="BG56" s="14"/>
      <c r="BH56" s="39">
        <v>10</v>
      </c>
      <c r="BI56" s="39"/>
      <c r="BJ56" s="40">
        <v>20</v>
      </c>
      <c r="BK56" s="40">
        <v>6</v>
      </c>
      <c r="BL56" s="40">
        <v>2</v>
      </c>
      <c r="BM56" s="41">
        <v>87</v>
      </c>
      <c r="BN56" s="42"/>
      <c r="BO56" s="11"/>
      <c r="BP56" s="12"/>
      <c r="BQ56" s="12"/>
      <c r="BR56" s="12"/>
      <c r="BS56" s="14"/>
      <c r="BT56" s="46"/>
      <c r="BU56" s="47"/>
      <c r="BV56" s="47"/>
      <c r="BW56" s="47"/>
      <c r="BX56" s="47"/>
      <c r="BY56" s="47"/>
      <c r="BZ56" s="47"/>
      <c r="CA56" s="47"/>
      <c r="CB56" s="47">
        <v>5</v>
      </c>
      <c r="CC56" s="48"/>
      <c r="CD56" s="227">
        <v>5</v>
      </c>
      <c r="CE56" s="33">
        <f t="shared" si="12"/>
        <v>1.5</v>
      </c>
      <c r="CF56" s="7">
        <v>4</v>
      </c>
      <c r="CG56" s="103"/>
      <c r="CH56" s="351"/>
      <c r="CI56" s="21"/>
    </row>
    <row r="57" spans="1:256" s="204" customFormat="1" ht="15.9" customHeight="1">
      <c r="A57" s="106">
        <v>36</v>
      </c>
      <c r="B57" s="83" t="s">
        <v>96</v>
      </c>
      <c r="C57" s="29" t="s">
        <v>24</v>
      </c>
      <c r="D57" s="196">
        <f t="shared" si="9"/>
        <v>100</v>
      </c>
      <c r="E57" s="38">
        <f t="shared" si="10"/>
        <v>38</v>
      </c>
      <c r="F57" s="98">
        <f t="shared" si="11"/>
        <v>10</v>
      </c>
      <c r="G57" s="99">
        <f t="shared" si="11"/>
        <v>0</v>
      </c>
      <c r="H57" s="99">
        <f t="shared" si="11"/>
        <v>20</v>
      </c>
      <c r="I57" s="99">
        <f t="shared" si="11"/>
        <v>6</v>
      </c>
      <c r="J57" s="99">
        <f t="shared" si="11"/>
        <v>2</v>
      </c>
      <c r="K57" s="100">
        <f t="shared" si="11"/>
        <v>62</v>
      </c>
      <c r="L57" s="39"/>
      <c r="M57" s="40"/>
      <c r="N57" s="40"/>
      <c r="O57" s="40"/>
      <c r="P57" s="40"/>
      <c r="Q57" s="41"/>
      <c r="R57" s="42"/>
      <c r="S57" s="11"/>
      <c r="T57" s="12"/>
      <c r="U57" s="12"/>
      <c r="V57" s="12"/>
      <c r="W57" s="14"/>
      <c r="X57" s="39"/>
      <c r="Y57" s="39"/>
      <c r="Z57" s="40"/>
      <c r="AA57" s="40"/>
      <c r="AB57" s="40"/>
      <c r="AC57" s="41"/>
      <c r="AD57" s="42"/>
      <c r="AE57" s="11"/>
      <c r="AF57" s="12"/>
      <c r="AG57" s="12"/>
      <c r="AH57" s="12"/>
      <c r="AI57" s="14"/>
      <c r="AJ57" s="39"/>
      <c r="AK57" s="39"/>
      <c r="AL57" s="40"/>
      <c r="AM57" s="40"/>
      <c r="AN57" s="40"/>
      <c r="AO57" s="41"/>
      <c r="AP57" s="42"/>
      <c r="AQ57" s="11"/>
      <c r="AR57" s="12"/>
      <c r="AS57" s="12"/>
      <c r="AT57" s="12"/>
      <c r="AU57" s="14"/>
      <c r="AV57" s="39">
        <v>10</v>
      </c>
      <c r="AW57" s="39"/>
      <c r="AX57" s="40">
        <v>20</v>
      </c>
      <c r="AY57" s="40">
        <v>6</v>
      </c>
      <c r="AZ57" s="40">
        <v>2</v>
      </c>
      <c r="BA57" s="41">
        <v>62</v>
      </c>
      <c r="BB57" s="42"/>
      <c r="BC57" s="11"/>
      <c r="BD57" s="12"/>
      <c r="BE57" s="11"/>
      <c r="BF57" s="12"/>
      <c r="BG57" s="14"/>
      <c r="BH57" s="39"/>
      <c r="BI57" s="39"/>
      <c r="BJ57" s="40"/>
      <c r="BK57" s="40"/>
      <c r="BL57" s="40"/>
      <c r="BM57" s="41"/>
      <c r="BN57" s="42"/>
      <c r="BO57" s="11"/>
      <c r="BP57" s="12"/>
      <c r="BQ57" s="12"/>
      <c r="BR57" s="12"/>
      <c r="BS57" s="14"/>
      <c r="BT57" s="46"/>
      <c r="BU57" s="47"/>
      <c r="BV57" s="47"/>
      <c r="BW57" s="47"/>
      <c r="BX57" s="47"/>
      <c r="BY57" s="47"/>
      <c r="BZ57" s="47">
        <v>4</v>
      </c>
      <c r="CA57" s="47"/>
      <c r="CB57" s="47"/>
      <c r="CC57" s="48"/>
      <c r="CD57" s="227">
        <v>4</v>
      </c>
      <c r="CE57" s="33">
        <v>2</v>
      </c>
      <c r="CF57" s="7">
        <v>3</v>
      </c>
      <c r="CG57" s="103"/>
      <c r="CH57" s="351"/>
      <c r="CI57" s="21"/>
    </row>
    <row r="58" spans="1:256" s="204" customFormat="1" ht="15.9" customHeight="1">
      <c r="A58" s="213">
        <v>37</v>
      </c>
      <c r="B58" s="84" t="s">
        <v>97</v>
      </c>
      <c r="C58" s="29" t="s">
        <v>20</v>
      </c>
      <c r="D58" s="196">
        <f t="shared" si="9"/>
        <v>50</v>
      </c>
      <c r="E58" s="38">
        <f t="shared" si="10"/>
        <v>30</v>
      </c>
      <c r="F58" s="98">
        <f t="shared" si="11"/>
        <v>10</v>
      </c>
      <c r="G58" s="99">
        <f t="shared" si="11"/>
        <v>0</v>
      </c>
      <c r="H58" s="99">
        <f t="shared" si="11"/>
        <v>10</v>
      </c>
      <c r="I58" s="99">
        <f t="shared" si="11"/>
        <v>6</v>
      </c>
      <c r="J58" s="99">
        <f t="shared" si="11"/>
        <v>4</v>
      </c>
      <c r="K58" s="100">
        <f t="shared" si="11"/>
        <v>20</v>
      </c>
      <c r="L58" s="39"/>
      <c r="M58" s="40"/>
      <c r="N58" s="40"/>
      <c r="O58" s="40"/>
      <c r="P58" s="40"/>
      <c r="Q58" s="41"/>
      <c r="R58" s="42"/>
      <c r="S58" s="11"/>
      <c r="T58" s="12"/>
      <c r="U58" s="12"/>
      <c r="V58" s="12"/>
      <c r="W58" s="14"/>
      <c r="X58" s="39"/>
      <c r="Y58" s="39"/>
      <c r="Z58" s="40"/>
      <c r="AA58" s="40"/>
      <c r="AB58" s="40"/>
      <c r="AC58" s="41"/>
      <c r="AD58" s="42"/>
      <c r="AE58" s="11"/>
      <c r="AF58" s="12"/>
      <c r="AG58" s="12"/>
      <c r="AH58" s="12"/>
      <c r="AI58" s="14"/>
      <c r="AJ58" s="39"/>
      <c r="AK58" s="39"/>
      <c r="AL58" s="40"/>
      <c r="AM58" s="40"/>
      <c r="AN58" s="40"/>
      <c r="AO58" s="41"/>
      <c r="AP58" s="42">
        <v>10</v>
      </c>
      <c r="AQ58" s="11"/>
      <c r="AR58" s="12">
        <v>10</v>
      </c>
      <c r="AS58" s="12">
        <v>6</v>
      </c>
      <c r="AT58" s="12">
        <v>4</v>
      </c>
      <c r="AU58" s="14">
        <v>20</v>
      </c>
      <c r="AV58" s="39"/>
      <c r="AW58" s="39"/>
      <c r="AX58" s="40"/>
      <c r="AY58" s="40"/>
      <c r="AZ58" s="40"/>
      <c r="BA58" s="41"/>
      <c r="BB58" s="42"/>
      <c r="BC58" s="11"/>
      <c r="BD58" s="12"/>
      <c r="BE58" s="11"/>
      <c r="BF58" s="12"/>
      <c r="BG58" s="14"/>
      <c r="BH58" s="39"/>
      <c r="BI58" s="39"/>
      <c r="BJ58" s="40"/>
      <c r="BK58" s="40"/>
      <c r="BL58" s="40"/>
      <c r="BM58" s="41"/>
      <c r="BN58" s="42"/>
      <c r="BO58" s="11"/>
      <c r="BP58" s="12"/>
      <c r="BQ58" s="12"/>
      <c r="BR58" s="12"/>
      <c r="BS58" s="14"/>
      <c r="BT58" s="46"/>
      <c r="BU58" s="47"/>
      <c r="BV58" s="47"/>
      <c r="BW58" s="47"/>
      <c r="BX58" s="47"/>
      <c r="BY58" s="47">
        <v>2</v>
      </c>
      <c r="BZ58" s="47"/>
      <c r="CA58" s="47"/>
      <c r="CB58" s="47"/>
      <c r="CC58" s="48"/>
      <c r="CD58" s="227">
        <v>2</v>
      </c>
      <c r="CE58" s="33">
        <v>1</v>
      </c>
      <c r="CF58" s="7">
        <v>2</v>
      </c>
      <c r="CG58" s="103"/>
      <c r="CH58" s="351">
        <v>1</v>
      </c>
      <c r="CI58" s="21"/>
    </row>
    <row r="59" spans="1:256" s="204" customFormat="1" ht="15.9" customHeight="1" thickBot="1">
      <c r="A59" s="213">
        <v>38</v>
      </c>
      <c r="B59" s="84" t="s">
        <v>98</v>
      </c>
      <c r="C59" s="29" t="s">
        <v>19</v>
      </c>
      <c r="D59" s="196">
        <f t="shared" si="9"/>
        <v>100</v>
      </c>
      <c r="E59" s="38">
        <f t="shared" si="10"/>
        <v>38</v>
      </c>
      <c r="F59" s="116">
        <f t="shared" si="11"/>
        <v>10</v>
      </c>
      <c r="G59" s="117">
        <f t="shared" si="11"/>
        <v>0</v>
      </c>
      <c r="H59" s="117">
        <f t="shared" si="11"/>
        <v>20</v>
      </c>
      <c r="I59" s="117">
        <f t="shared" si="11"/>
        <v>6</v>
      </c>
      <c r="J59" s="117">
        <f t="shared" si="11"/>
        <v>2</v>
      </c>
      <c r="K59" s="118">
        <f t="shared" si="11"/>
        <v>62</v>
      </c>
      <c r="L59" s="49"/>
      <c r="M59" s="50"/>
      <c r="N59" s="50"/>
      <c r="O59" s="50"/>
      <c r="P59" s="50"/>
      <c r="Q59" s="51"/>
      <c r="R59" s="53"/>
      <c r="S59" s="9"/>
      <c r="T59" s="10"/>
      <c r="U59" s="10"/>
      <c r="V59" s="10"/>
      <c r="W59" s="20"/>
      <c r="X59" s="49"/>
      <c r="Y59" s="49"/>
      <c r="Z59" s="50"/>
      <c r="AA59" s="50"/>
      <c r="AB59" s="50"/>
      <c r="AC59" s="51"/>
      <c r="AD59" s="53"/>
      <c r="AE59" s="9"/>
      <c r="AF59" s="10"/>
      <c r="AG59" s="10"/>
      <c r="AH59" s="10"/>
      <c r="AI59" s="20"/>
      <c r="AJ59" s="49"/>
      <c r="AK59" s="49"/>
      <c r="AL59" s="50"/>
      <c r="AM59" s="50"/>
      <c r="AN59" s="50"/>
      <c r="AO59" s="51"/>
      <c r="AP59" s="53"/>
      <c r="AQ59" s="9"/>
      <c r="AR59" s="10"/>
      <c r="AS59" s="10"/>
      <c r="AT59" s="10"/>
      <c r="AU59" s="20"/>
      <c r="AV59" s="361"/>
      <c r="AW59" s="361"/>
      <c r="AX59" s="362"/>
      <c r="AY59" s="362"/>
      <c r="AZ59" s="362"/>
      <c r="BA59" s="363"/>
      <c r="BB59" s="53"/>
      <c r="BC59" s="9"/>
      <c r="BD59" s="10"/>
      <c r="BE59" s="9"/>
      <c r="BF59" s="10"/>
      <c r="BG59" s="20"/>
      <c r="BH59" s="49"/>
      <c r="BI59" s="49"/>
      <c r="BJ59" s="50"/>
      <c r="BK59" s="50"/>
      <c r="BL59" s="50"/>
      <c r="BM59" s="51"/>
      <c r="BN59" s="53">
        <v>10</v>
      </c>
      <c r="BO59" s="9"/>
      <c r="BP59" s="10">
        <v>20</v>
      </c>
      <c r="BQ59" s="10">
        <v>6</v>
      </c>
      <c r="BR59" s="10">
        <v>2</v>
      </c>
      <c r="BS59" s="20">
        <v>62</v>
      </c>
      <c r="BT59" s="52"/>
      <c r="BU59" s="44"/>
      <c r="BV59" s="44"/>
      <c r="BW59" s="44"/>
      <c r="BX59" s="44"/>
      <c r="BY59" s="44"/>
      <c r="BZ59" s="44"/>
      <c r="CA59" s="44"/>
      <c r="CB59" s="44"/>
      <c r="CC59" s="45">
        <v>4</v>
      </c>
      <c r="CD59" s="241">
        <v>4</v>
      </c>
      <c r="CE59" s="162">
        <f t="shared" si="12"/>
        <v>1.5</v>
      </c>
      <c r="CF59" s="364">
        <v>3</v>
      </c>
      <c r="CG59" s="166"/>
      <c r="CH59" s="354">
        <v>2</v>
      </c>
      <c r="CI59" s="21"/>
    </row>
    <row r="60" spans="1:256" s="204" customFormat="1" ht="15.9" customHeight="1" thickBot="1">
      <c r="A60" s="5"/>
      <c r="B60" s="87" t="s">
        <v>99</v>
      </c>
      <c r="C60" s="75"/>
      <c r="D60" s="228">
        <f>SUM(D22:D59)</f>
        <v>3900</v>
      </c>
      <c r="E60" s="76">
        <f t="shared" ref="E60:K60" si="14">SUM(E22:E59)</f>
        <v>1446</v>
      </c>
      <c r="F60" s="123">
        <f t="shared" si="14"/>
        <v>395</v>
      </c>
      <c r="G60" s="124">
        <f t="shared" si="14"/>
        <v>0</v>
      </c>
      <c r="H60" s="124">
        <f t="shared" si="14"/>
        <v>709</v>
      </c>
      <c r="I60" s="124">
        <f t="shared" si="14"/>
        <v>218</v>
      </c>
      <c r="J60" s="124">
        <f t="shared" si="14"/>
        <v>124</v>
      </c>
      <c r="K60" s="125">
        <f t="shared" si="14"/>
        <v>2454</v>
      </c>
      <c r="L60" s="264"/>
      <c r="M60" s="265"/>
      <c r="N60" s="265"/>
      <c r="O60" s="265"/>
      <c r="P60" s="265"/>
      <c r="Q60" s="265"/>
      <c r="R60" s="265"/>
      <c r="S60" s="265"/>
      <c r="T60" s="265"/>
      <c r="U60" s="265"/>
      <c r="V60" s="265"/>
      <c r="W60" s="265"/>
      <c r="X60" s="265"/>
      <c r="Y60" s="265"/>
      <c r="Z60" s="265"/>
      <c r="AA60" s="265"/>
      <c r="AB60" s="265"/>
      <c r="AC60" s="265"/>
      <c r="AD60" s="265"/>
      <c r="AE60" s="265"/>
      <c r="AF60" s="265"/>
      <c r="AG60" s="265"/>
      <c r="AH60" s="265"/>
      <c r="AI60" s="265"/>
      <c r="AJ60" s="265"/>
      <c r="AK60" s="265"/>
      <c r="AL60" s="265"/>
      <c r="AM60" s="265"/>
      <c r="AN60" s="265"/>
      <c r="AO60" s="265"/>
      <c r="AP60" s="265"/>
      <c r="AQ60" s="265"/>
      <c r="AR60" s="265"/>
      <c r="AS60" s="265"/>
      <c r="AT60" s="265"/>
      <c r="AU60" s="265"/>
      <c r="AV60" s="265"/>
      <c r="AW60" s="265"/>
      <c r="AX60" s="265"/>
      <c r="AY60" s="265"/>
      <c r="AZ60" s="265"/>
      <c r="BA60" s="265"/>
      <c r="BB60" s="265"/>
      <c r="BC60" s="265"/>
      <c r="BD60" s="265"/>
      <c r="BE60" s="265"/>
      <c r="BF60" s="265"/>
      <c r="BG60" s="265"/>
      <c r="BH60" s="265"/>
      <c r="BI60" s="265"/>
      <c r="BJ60" s="265"/>
      <c r="BK60" s="265"/>
      <c r="BL60" s="265"/>
      <c r="BM60" s="265"/>
      <c r="BN60" s="265"/>
      <c r="BO60" s="265"/>
      <c r="BP60" s="265"/>
      <c r="BQ60" s="265"/>
      <c r="BR60" s="265"/>
      <c r="BS60" s="265"/>
      <c r="BT60" s="265"/>
      <c r="BU60" s="265"/>
      <c r="BV60" s="265"/>
      <c r="BW60" s="265"/>
      <c r="BX60" s="265"/>
      <c r="BY60" s="265"/>
      <c r="BZ60" s="265"/>
      <c r="CA60" s="265"/>
      <c r="CB60" s="265"/>
      <c r="CC60" s="265"/>
      <c r="CD60" s="265"/>
      <c r="CE60" s="265"/>
      <c r="CF60" s="265"/>
      <c r="CG60" s="265"/>
      <c r="CH60" s="260"/>
      <c r="CI60" s="21"/>
    </row>
    <row r="61" spans="1:256" s="4" customFormat="1" ht="15.9" customHeight="1" thickBot="1">
      <c r="A61" s="270" t="s">
        <v>100</v>
      </c>
      <c r="B61" s="287"/>
      <c r="C61" s="271"/>
      <c r="D61" s="271"/>
      <c r="E61" s="271"/>
      <c r="F61" s="271"/>
      <c r="G61" s="271"/>
      <c r="H61" s="271"/>
      <c r="I61" s="271"/>
      <c r="J61" s="271"/>
      <c r="K61" s="271"/>
      <c r="L61" s="357"/>
      <c r="M61" s="357"/>
      <c r="N61" s="357"/>
      <c r="O61" s="357"/>
      <c r="P61" s="357"/>
      <c r="Q61" s="357"/>
      <c r="R61" s="357"/>
      <c r="S61" s="357"/>
      <c r="T61" s="357"/>
      <c r="U61" s="357"/>
      <c r="V61" s="357"/>
      <c r="W61" s="357"/>
      <c r="X61" s="357"/>
      <c r="Y61" s="357"/>
      <c r="Z61" s="357"/>
      <c r="AA61" s="357"/>
      <c r="AB61" s="357"/>
      <c r="AC61" s="357"/>
      <c r="AD61" s="357"/>
      <c r="AE61" s="357"/>
      <c r="AF61" s="357"/>
      <c r="AG61" s="357"/>
      <c r="AH61" s="357"/>
      <c r="AI61" s="357"/>
      <c r="AJ61" s="357"/>
      <c r="AK61" s="357"/>
      <c r="AL61" s="357"/>
      <c r="AM61" s="357"/>
      <c r="AN61" s="357"/>
      <c r="AO61" s="357"/>
      <c r="AP61" s="357"/>
      <c r="AQ61" s="357"/>
      <c r="AR61" s="357"/>
      <c r="AS61" s="357"/>
      <c r="AT61" s="357"/>
      <c r="AU61" s="357"/>
      <c r="AV61" s="357"/>
      <c r="AW61" s="357"/>
      <c r="AX61" s="357"/>
      <c r="AY61" s="357"/>
      <c r="AZ61" s="357"/>
      <c r="BA61" s="357"/>
      <c r="BB61" s="357"/>
      <c r="BC61" s="357"/>
      <c r="BD61" s="357"/>
      <c r="BE61" s="357"/>
      <c r="BF61" s="357"/>
      <c r="BG61" s="357"/>
      <c r="BH61" s="357"/>
      <c r="BI61" s="357"/>
      <c r="BJ61" s="357"/>
      <c r="BK61" s="357"/>
      <c r="BL61" s="357"/>
      <c r="BM61" s="357"/>
      <c r="BN61" s="357"/>
      <c r="BO61" s="357"/>
      <c r="BP61" s="357"/>
      <c r="BQ61" s="357"/>
      <c r="BR61" s="357"/>
      <c r="BS61" s="358"/>
      <c r="BT61" s="326"/>
      <c r="BU61" s="327"/>
      <c r="BV61" s="327"/>
      <c r="BW61" s="327"/>
      <c r="BX61" s="327"/>
      <c r="BY61" s="327"/>
      <c r="BZ61" s="327"/>
      <c r="CA61" s="327"/>
      <c r="CB61" s="327"/>
      <c r="CC61" s="327"/>
      <c r="CD61" s="327"/>
      <c r="CE61" s="327"/>
      <c r="CF61" s="327"/>
      <c r="CG61" s="327"/>
      <c r="CH61" s="366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</row>
    <row r="62" spans="1:256" s="4" customFormat="1">
      <c r="A62" s="142">
        <v>1</v>
      </c>
      <c r="B62" s="193" t="s">
        <v>26</v>
      </c>
      <c r="C62" s="190" t="s">
        <v>17</v>
      </c>
      <c r="D62" s="205">
        <f t="shared" ref="D62:D73" si="15">SUM(F62:K62)</f>
        <v>150</v>
      </c>
      <c r="E62" s="56">
        <f t="shared" ref="E62:E73" si="16">SUM(F62:J62)</f>
        <v>38</v>
      </c>
      <c r="F62" s="137">
        <f t="shared" ref="F62:I73" si="17">SUM(L62:L62,R62:R62,X62:X62,AD62:AD62,AJ62:AJ62,AP62:AP62,AV62:AV62,BB62:BB62,BH62:BH62,BN62:BN62)</f>
        <v>10</v>
      </c>
      <c r="G62" s="114">
        <f t="shared" si="17"/>
        <v>0</v>
      </c>
      <c r="H62" s="114">
        <f t="shared" si="17"/>
        <v>20</v>
      </c>
      <c r="I62" s="114">
        <f t="shared" si="17"/>
        <v>6</v>
      </c>
      <c r="J62" s="114">
        <f t="shared" ref="J62:J73" si="18">SUM(P62:P62,V62:V62,AB62:AB62,AH62:AH62,AN62:AN62,AT62:AT62,AZ62:AZ62,BF62:BF62,BL62:BL62,BR62:BR62)</f>
        <v>2</v>
      </c>
      <c r="K62" s="114">
        <f t="shared" ref="K62:K73" si="19">SUM(Q62:Q62,W62:W62,AC62:AC62,AI62:AI62,AO62:AO62,AU62:AU62,BA62:BA62,BG62:BG62,BM62:BM62,BS62:BS62)</f>
        <v>112</v>
      </c>
      <c r="L62" s="101"/>
      <c r="M62" s="57"/>
      <c r="N62" s="57"/>
      <c r="O62" s="57"/>
      <c r="P62" s="57"/>
      <c r="Q62" s="58"/>
      <c r="R62" s="59"/>
      <c r="S62" s="15"/>
      <c r="T62" s="15"/>
      <c r="U62" s="15"/>
      <c r="V62" s="15"/>
      <c r="W62" s="108"/>
      <c r="X62" s="101"/>
      <c r="Y62" s="57"/>
      <c r="Z62" s="57"/>
      <c r="AA62" s="57"/>
      <c r="AB62" s="57"/>
      <c r="AC62" s="58"/>
      <c r="AD62" s="59"/>
      <c r="AE62" s="15"/>
      <c r="AF62" s="15"/>
      <c r="AG62" s="15"/>
      <c r="AH62" s="15"/>
      <c r="AI62" s="108"/>
      <c r="AJ62" s="101"/>
      <c r="AK62" s="57"/>
      <c r="AL62" s="57"/>
      <c r="AM62" s="57"/>
      <c r="AN62" s="57"/>
      <c r="AO62" s="58"/>
      <c r="AP62" s="59"/>
      <c r="AQ62" s="15"/>
      <c r="AR62" s="15"/>
      <c r="AS62" s="15"/>
      <c r="AT62" s="15"/>
      <c r="AU62" s="108"/>
      <c r="AV62" s="101">
        <v>10</v>
      </c>
      <c r="AW62" s="57"/>
      <c r="AX62" s="57">
        <v>20</v>
      </c>
      <c r="AY62" s="57">
        <v>6</v>
      </c>
      <c r="AZ62" s="57">
        <v>2</v>
      </c>
      <c r="BA62" s="58">
        <v>112</v>
      </c>
      <c r="BB62" s="59"/>
      <c r="BC62" s="15"/>
      <c r="BD62" s="15"/>
      <c r="BE62" s="15"/>
      <c r="BF62" s="15"/>
      <c r="BG62" s="108"/>
      <c r="BH62" s="101"/>
      <c r="BI62" s="57"/>
      <c r="BJ62" s="57"/>
      <c r="BK62" s="57"/>
      <c r="BL62" s="57"/>
      <c r="BM62" s="58"/>
      <c r="BN62" s="59"/>
      <c r="BO62" s="15"/>
      <c r="BP62" s="15"/>
      <c r="BQ62" s="15"/>
      <c r="BR62" s="15"/>
      <c r="BS62" s="108"/>
      <c r="BT62" s="181"/>
      <c r="BU62" s="36"/>
      <c r="BV62" s="36"/>
      <c r="BW62" s="36"/>
      <c r="BX62" s="36"/>
      <c r="BY62" s="36"/>
      <c r="BZ62" s="36">
        <v>6</v>
      </c>
      <c r="CA62" s="36"/>
      <c r="CB62" s="36"/>
      <c r="CC62" s="253"/>
      <c r="CD62" s="365">
        <v>6</v>
      </c>
      <c r="CE62" s="33">
        <f>ROUND(E62/25,1)</f>
        <v>1.5</v>
      </c>
      <c r="CF62" s="8">
        <v>4</v>
      </c>
      <c r="CG62" s="252">
        <v>6</v>
      </c>
      <c r="CH62" s="367"/>
      <c r="CI62"/>
      <c r="CJ62"/>
      <c r="CK62"/>
      <c r="CL62"/>
      <c r="CM62"/>
      <c r="CN62"/>
      <c r="CO62"/>
      <c r="CP62" s="9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</row>
    <row r="63" spans="1:256">
      <c r="A63" s="143">
        <v>2</v>
      </c>
      <c r="B63" s="194" t="s">
        <v>37</v>
      </c>
      <c r="C63" s="191" t="s">
        <v>17</v>
      </c>
      <c r="D63" s="205">
        <f t="shared" si="15"/>
        <v>125</v>
      </c>
      <c r="E63" s="38">
        <f t="shared" si="16"/>
        <v>38</v>
      </c>
      <c r="F63" s="138">
        <f t="shared" si="17"/>
        <v>10</v>
      </c>
      <c r="G63" s="99">
        <f t="shared" si="17"/>
        <v>0</v>
      </c>
      <c r="H63" s="99">
        <f t="shared" si="17"/>
        <v>20</v>
      </c>
      <c r="I63" s="99">
        <f t="shared" si="17"/>
        <v>6</v>
      </c>
      <c r="J63" s="99">
        <f t="shared" si="18"/>
        <v>2</v>
      </c>
      <c r="K63" s="99">
        <f t="shared" si="19"/>
        <v>87</v>
      </c>
      <c r="L63" s="102"/>
      <c r="M63" s="40"/>
      <c r="N63" s="40"/>
      <c r="O63" s="40"/>
      <c r="P63" s="40"/>
      <c r="Q63" s="41"/>
      <c r="R63" s="42"/>
      <c r="S63" s="12"/>
      <c r="T63" s="12"/>
      <c r="U63" s="12"/>
      <c r="V63" s="12"/>
      <c r="W63" s="103"/>
      <c r="X63" s="102"/>
      <c r="Y63" s="40"/>
      <c r="Z63" s="40"/>
      <c r="AA63" s="40"/>
      <c r="AB63" s="40"/>
      <c r="AC63" s="41"/>
      <c r="AD63" s="42"/>
      <c r="AE63" s="12"/>
      <c r="AF63" s="12"/>
      <c r="AG63" s="12"/>
      <c r="AH63" s="12"/>
      <c r="AI63" s="103"/>
      <c r="AJ63" s="102"/>
      <c r="AK63" s="40"/>
      <c r="AL63" s="40"/>
      <c r="AM63" s="40"/>
      <c r="AN63" s="40"/>
      <c r="AO63" s="41"/>
      <c r="AP63" s="42"/>
      <c r="AQ63" s="12"/>
      <c r="AR63" s="12"/>
      <c r="AS63" s="12"/>
      <c r="AT63" s="12"/>
      <c r="AU63" s="103"/>
      <c r="AV63" s="102">
        <v>10</v>
      </c>
      <c r="AW63" s="40"/>
      <c r="AX63" s="40">
        <v>20</v>
      </c>
      <c r="AY63" s="40">
        <v>6</v>
      </c>
      <c r="AZ63" s="40">
        <v>2</v>
      </c>
      <c r="BA63" s="41">
        <v>87</v>
      </c>
      <c r="BB63" s="42"/>
      <c r="BC63" s="12"/>
      <c r="BD63" s="12"/>
      <c r="BE63" s="12"/>
      <c r="BF63" s="12"/>
      <c r="BG63" s="103"/>
      <c r="BH63" s="102"/>
      <c r="BI63" s="40"/>
      <c r="BJ63" s="40"/>
      <c r="BK63" s="40"/>
      <c r="BL63" s="40"/>
      <c r="BM63" s="41"/>
      <c r="BN63" s="42"/>
      <c r="BO63" s="12"/>
      <c r="BP63" s="12"/>
      <c r="BQ63" s="12"/>
      <c r="BR63" s="12"/>
      <c r="BS63" s="103"/>
      <c r="BT63" s="134"/>
      <c r="BU63" s="47"/>
      <c r="BV63" s="47"/>
      <c r="BW63" s="47"/>
      <c r="BX63" s="47"/>
      <c r="BY63" s="47"/>
      <c r="BZ63" s="47">
        <v>5</v>
      </c>
      <c r="CA63" s="47"/>
      <c r="CB63" s="47"/>
      <c r="CC63" s="151"/>
      <c r="CD63" s="227">
        <v>5</v>
      </c>
      <c r="CE63" s="42">
        <f t="shared" ref="CE63:CE73" si="20">ROUND(E63/25,1)</f>
        <v>1.5</v>
      </c>
      <c r="CF63" s="12">
        <v>4</v>
      </c>
      <c r="CG63" s="103">
        <v>5</v>
      </c>
      <c r="CH63" s="368"/>
      <c r="CI63"/>
      <c r="CP63" s="92"/>
    </row>
    <row r="64" spans="1:256" ht="31.8" customHeight="1">
      <c r="A64" s="143">
        <v>3</v>
      </c>
      <c r="B64" s="194" t="s">
        <v>33</v>
      </c>
      <c r="C64" s="191" t="s">
        <v>17</v>
      </c>
      <c r="D64" s="205">
        <f t="shared" si="15"/>
        <v>100</v>
      </c>
      <c r="E64" s="38">
        <f t="shared" si="16"/>
        <v>38</v>
      </c>
      <c r="F64" s="138">
        <f t="shared" si="17"/>
        <v>10</v>
      </c>
      <c r="G64" s="99">
        <f t="shared" si="17"/>
        <v>0</v>
      </c>
      <c r="H64" s="99">
        <f t="shared" si="17"/>
        <v>20</v>
      </c>
      <c r="I64" s="99">
        <f t="shared" si="17"/>
        <v>6</v>
      </c>
      <c r="J64" s="99">
        <f t="shared" si="18"/>
        <v>2</v>
      </c>
      <c r="K64" s="99">
        <f t="shared" si="19"/>
        <v>62</v>
      </c>
      <c r="L64" s="102"/>
      <c r="M64" s="40"/>
      <c r="N64" s="40"/>
      <c r="O64" s="40"/>
      <c r="P64" s="40"/>
      <c r="Q64" s="41"/>
      <c r="R64" s="42"/>
      <c r="S64" s="12"/>
      <c r="T64" s="12"/>
      <c r="U64" s="12"/>
      <c r="V64" s="12"/>
      <c r="W64" s="103"/>
      <c r="X64" s="102"/>
      <c r="Y64" s="40"/>
      <c r="Z64" s="40"/>
      <c r="AA64" s="40"/>
      <c r="AB64" s="40"/>
      <c r="AC64" s="41"/>
      <c r="AD64" s="42"/>
      <c r="AE64" s="12"/>
      <c r="AF64" s="12"/>
      <c r="AG64" s="12"/>
      <c r="AH64" s="12"/>
      <c r="AI64" s="103"/>
      <c r="AJ64" s="102"/>
      <c r="AK64" s="40"/>
      <c r="AL64" s="40"/>
      <c r="AM64" s="40"/>
      <c r="AN64" s="40"/>
      <c r="AO64" s="41"/>
      <c r="AP64" s="42"/>
      <c r="AQ64" s="12"/>
      <c r="AR64" s="12"/>
      <c r="AS64" s="12"/>
      <c r="AT64" s="12"/>
      <c r="AU64" s="103"/>
      <c r="AV64" s="102">
        <v>10</v>
      </c>
      <c r="AW64" s="40"/>
      <c r="AX64" s="40">
        <v>20</v>
      </c>
      <c r="AY64" s="40">
        <v>6</v>
      </c>
      <c r="AZ64" s="40">
        <v>2</v>
      </c>
      <c r="BA64" s="41">
        <v>62</v>
      </c>
      <c r="BB64" s="42"/>
      <c r="BC64" s="12"/>
      <c r="BD64" s="12"/>
      <c r="BE64" s="12"/>
      <c r="BF64" s="12"/>
      <c r="BG64" s="103"/>
      <c r="BH64" s="102"/>
      <c r="BI64" s="40"/>
      <c r="BJ64" s="40"/>
      <c r="BK64" s="40"/>
      <c r="BL64" s="40"/>
      <c r="BM64" s="41"/>
      <c r="BN64" s="42"/>
      <c r="BO64" s="12"/>
      <c r="BP64" s="12"/>
      <c r="BQ64" s="12"/>
      <c r="BR64" s="12"/>
      <c r="BS64" s="103"/>
      <c r="BT64" s="134"/>
      <c r="BU64" s="47"/>
      <c r="BV64" s="47"/>
      <c r="BW64" s="47"/>
      <c r="BX64" s="47"/>
      <c r="BY64" s="47"/>
      <c r="BZ64" s="47">
        <v>4</v>
      </c>
      <c r="CA64" s="47"/>
      <c r="CB64" s="47"/>
      <c r="CC64" s="151"/>
      <c r="CD64" s="227">
        <v>4</v>
      </c>
      <c r="CE64" s="42">
        <f t="shared" si="20"/>
        <v>1.5</v>
      </c>
      <c r="CF64" s="12">
        <v>3</v>
      </c>
      <c r="CG64" s="103">
        <v>4</v>
      </c>
      <c r="CH64" s="368"/>
      <c r="CI64"/>
      <c r="CP64" s="92"/>
    </row>
    <row r="65" spans="1:256" s="199" customFormat="1">
      <c r="A65" s="143">
        <v>4</v>
      </c>
      <c r="B65" s="232" t="s">
        <v>32</v>
      </c>
      <c r="C65" s="191" t="s">
        <v>17</v>
      </c>
      <c r="D65" s="205">
        <f t="shared" si="15"/>
        <v>75</v>
      </c>
      <c r="E65" s="38">
        <f t="shared" si="16"/>
        <v>30</v>
      </c>
      <c r="F65" s="138">
        <f t="shared" si="17"/>
        <v>10</v>
      </c>
      <c r="G65" s="99">
        <f t="shared" si="17"/>
        <v>0</v>
      </c>
      <c r="H65" s="99">
        <f t="shared" si="17"/>
        <v>12</v>
      </c>
      <c r="I65" s="99">
        <f t="shared" si="17"/>
        <v>6</v>
      </c>
      <c r="J65" s="99">
        <f t="shared" si="18"/>
        <v>2</v>
      </c>
      <c r="K65" s="99">
        <f t="shared" si="19"/>
        <v>45</v>
      </c>
      <c r="L65" s="102"/>
      <c r="M65" s="40"/>
      <c r="N65" s="40"/>
      <c r="O65" s="40"/>
      <c r="P65" s="40"/>
      <c r="Q65" s="41"/>
      <c r="R65" s="42"/>
      <c r="S65" s="12"/>
      <c r="T65" s="12"/>
      <c r="U65" s="12"/>
      <c r="V65" s="12"/>
      <c r="W65" s="103"/>
      <c r="X65" s="102"/>
      <c r="Y65" s="40"/>
      <c r="Z65" s="40"/>
      <c r="AA65" s="40"/>
      <c r="AB65" s="40"/>
      <c r="AC65" s="41"/>
      <c r="AD65" s="42"/>
      <c r="AE65" s="12"/>
      <c r="AF65" s="12"/>
      <c r="AG65" s="12"/>
      <c r="AH65" s="12"/>
      <c r="AI65" s="103"/>
      <c r="AJ65" s="102"/>
      <c r="AK65" s="40"/>
      <c r="AL65" s="40"/>
      <c r="AM65" s="40"/>
      <c r="AN65" s="40"/>
      <c r="AO65" s="41"/>
      <c r="AP65" s="42"/>
      <c r="AQ65" s="12"/>
      <c r="AR65" s="12"/>
      <c r="AS65" s="12"/>
      <c r="AT65" s="12"/>
      <c r="AU65" s="103"/>
      <c r="AV65" s="102"/>
      <c r="AW65" s="40"/>
      <c r="AX65" s="40"/>
      <c r="AY65" s="40"/>
      <c r="AZ65" s="40"/>
      <c r="BA65" s="41"/>
      <c r="BB65" s="42">
        <v>10</v>
      </c>
      <c r="BC65" s="12"/>
      <c r="BD65" s="12">
        <v>12</v>
      </c>
      <c r="BE65" s="12">
        <v>6</v>
      </c>
      <c r="BF65" s="12">
        <v>2</v>
      </c>
      <c r="BG65" s="103">
        <v>45</v>
      </c>
      <c r="BH65" s="102"/>
      <c r="BI65" s="40"/>
      <c r="BJ65" s="40"/>
      <c r="BK65" s="40"/>
      <c r="BL65" s="40"/>
      <c r="BM65" s="41"/>
      <c r="BN65" s="42"/>
      <c r="BO65" s="12"/>
      <c r="BP65" s="12"/>
      <c r="BQ65" s="12"/>
      <c r="BR65" s="12"/>
      <c r="BS65" s="103"/>
      <c r="BT65" s="134"/>
      <c r="BU65" s="47"/>
      <c r="BV65" s="47"/>
      <c r="BW65" s="47"/>
      <c r="BX65" s="47"/>
      <c r="BY65" s="47"/>
      <c r="BZ65" s="47"/>
      <c r="CA65" s="47">
        <v>3</v>
      </c>
      <c r="CB65" s="47"/>
      <c r="CC65" s="151"/>
      <c r="CD65" s="227">
        <v>3</v>
      </c>
      <c r="CE65" s="42">
        <f t="shared" si="20"/>
        <v>1.2</v>
      </c>
      <c r="CF65" s="12">
        <v>2</v>
      </c>
      <c r="CG65" s="103">
        <v>3</v>
      </c>
      <c r="CH65" s="369"/>
      <c r="CP65" s="209"/>
    </row>
    <row r="66" spans="1:256" s="199" customFormat="1" ht="29.25" customHeight="1">
      <c r="A66" s="143">
        <v>5</v>
      </c>
      <c r="B66" s="194" t="s">
        <v>29</v>
      </c>
      <c r="C66" s="191" t="s">
        <v>17</v>
      </c>
      <c r="D66" s="205">
        <f t="shared" si="15"/>
        <v>75</v>
      </c>
      <c r="E66" s="38">
        <f t="shared" si="16"/>
        <v>30</v>
      </c>
      <c r="F66" s="138">
        <f t="shared" si="17"/>
        <v>10</v>
      </c>
      <c r="G66" s="99">
        <f t="shared" si="17"/>
        <v>0</v>
      </c>
      <c r="H66" s="99">
        <f t="shared" si="17"/>
        <v>12</v>
      </c>
      <c r="I66" s="99">
        <f t="shared" si="17"/>
        <v>6</v>
      </c>
      <c r="J66" s="99">
        <f t="shared" si="18"/>
        <v>2</v>
      </c>
      <c r="K66" s="99">
        <f t="shared" si="19"/>
        <v>45</v>
      </c>
      <c r="L66" s="102"/>
      <c r="M66" s="40"/>
      <c r="N66" s="40"/>
      <c r="O66" s="40"/>
      <c r="P66" s="40"/>
      <c r="Q66" s="41"/>
      <c r="R66" s="42"/>
      <c r="S66" s="12"/>
      <c r="T66" s="12"/>
      <c r="U66" s="12"/>
      <c r="V66" s="12"/>
      <c r="W66" s="103"/>
      <c r="X66" s="102"/>
      <c r="Y66" s="40"/>
      <c r="Z66" s="40"/>
      <c r="AA66" s="40"/>
      <c r="AB66" s="40"/>
      <c r="AC66" s="41"/>
      <c r="AD66" s="42"/>
      <c r="AE66" s="12"/>
      <c r="AF66" s="12"/>
      <c r="AG66" s="12"/>
      <c r="AH66" s="12"/>
      <c r="AI66" s="103"/>
      <c r="AJ66" s="102"/>
      <c r="AK66" s="40"/>
      <c r="AL66" s="40"/>
      <c r="AM66" s="40"/>
      <c r="AN66" s="40"/>
      <c r="AO66" s="41"/>
      <c r="AP66" s="42"/>
      <c r="AQ66" s="12"/>
      <c r="AR66" s="12"/>
      <c r="AS66" s="12"/>
      <c r="AT66" s="12"/>
      <c r="AU66" s="103"/>
      <c r="AV66" s="102"/>
      <c r="AW66" s="40"/>
      <c r="AX66" s="40"/>
      <c r="AY66" s="40"/>
      <c r="AZ66" s="40"/>
      <c r="BA66" s="41"/>
      <c r="BB66" s="42">
        <v>10</v>
      </c>
      <c r="BC66" s="12"/>
      <c r="BD66" s="12">
        <v>12</v>
      </c>
      <c r="BE66" s="12">
        <v>6</v>
      </c>
      <c r="BF66" s="12">
        <v>2</v>
      </c>
      <c r="BG66" s="103">
        <v>45</v>
      </c>
      <c r="BH66" s="102"/>
      <c r="BI66" s="40"/>
      <c r="BJ66" s="40"/>
      <c r="BK66" s="40"/>
      <c r="BL66" s="40"/>
      <c r="BM66" s="41"/>
      <c r="BN66" s="42"/>
      <c r="BO66" s="12"/>
      <c r="BP66" s="12"/>
      <c r="BQ66" s="12"/>
      <c r="BR66" s="12"/>
      <c r="BS66" s="103"/>
      <c r="BT66" s="134"/>
      <c r="BU66" s="47"/>
      <c r="BV66" s="47"/>
      <c r="BW66" s="47"/>
      <c r="BX66" s="47"/>
      <c r="BY66" s="47"/>
      <c r="BZ66" s="47"/>
      <c r="CA66" s="47">
        <v>3</v>
      </c>
      <c r="CB66" s="47"/>
      <c r="CC66" s="151"/>
      <c r="CD66" s="227">
        <v>3</v>
      </c>
      <c r="CE66" s="42">
        <f t="shared" si="20"/>
        <v>1.2</v>
      </c>
      <c r="CF66" s="12">
        <v>3</v>
      </c>
      <c r="CG66" s="103">
        <v>3</v>
      </c>
      <c r="CH66" s="369"/>
      <c r="CP66" s="209"/>
    </row>
    <row r="67" spans="1:256" s="199" customFormat="1">
      <c r="A67" s="156">
        <v>6</v>
      </c>
      <c r="B67" s="254" t="s">
        <v>27</v>
      </c>
      <c r="C67" s="192" t="s">
        <v>17</v>
      </c>
      <c r="D67" s="203">
        <f t="shared" si="15"/>
        <v>75</v>
      </c>
      <c r="E67" s="68">
        <f t="shared" si="16"/>
        <v>30</v>
      </c>
      <c r="F67" s="153">
        <f t="shared" si="17"/>
        <v>10</v>
      </c>
      <c r="G67" s="154">
        <f t="shared" si="17"/>
        <v>0</v>
      </c>
      <c r="H67" s="154">
        <f t="shared" si="17"/>
        <v>12</v>
      </c>
      <c r="I67" s="154">
        <f t="shared" si="17"/>
        <v>6</v>
      </c>
      <c r="J67" s="154">
        <f t="shared" si="18"/>
        <v>2</v>
      </c>
      <c r="K67" s="154">
        <f t="shared" si="19"/>
        <v>45</v>
      </c>
      <c r="L67" s="69"/>
      <c r="M67" s="50"/>
      <c r="N67" s="50"/>
      <c r="O67" s="50"/>
      <c r="P67" s="50"/>
      <c r="Q67" s="51"/>
      <c r="R67" s="53"/>
      <c r="S67" s="10"/>
      <c r="T67" s="10"/>
      <c r="U67" s="10"/>
      <c r="V67" s="10"/>
      <c r="W67" s="166"/>
      <c r="X67" s="69"/>
      <c r="Y67" s="50"/>
      <c r="Z67" s="50"/>
      <c r="AA67" s="50"/>
      <c r="AB67" s="50"/>
      <c r="AC67" s="51"/>
      <c r="AD67" s="53"/>
      <c r="AE67" s="10"/>
      <c r="AF67" s="10"/>
      <c r="AG67" s="10"/>
      <c r="AH67" s="10"/>
      <c r="AI67" s="166"/>
      <c r="AJ67" s="69"/>
      <c r="AK67" s="50"/>
      <c r="AL67" s="50"/>
      <c r="AM67" s="50"/>
      <c r="AN67" s="50"/>
      <c r="AO67" s="51"/>
      <c r="AP67" s="53"/>
      <c r="AQ67" s="10"/>
      <c r="AR67" s="10"/>
      <c r="AS67" s="10"/>
      <c r="AT67" s="10"/>
      <c r="AU67" s="166"/>
      <c r="AV67" s="69"/>
      <c r="AW67" s="50"/>
      <c r="AX67" s="50"/>
      <c r="AY67" s="50"/>
      <c r="AZ67" s="50"/>
      <c r="BA67" s="51"/>
      <c r="BB67" s="53">
        <v>10</v>
      </c>
      <c r="BC67" s="10"/>
      <c r="BD67" s="10">
        <v>12</v>
      </c>
      <c r="BE67" s="10">
        <v>6</v>
      </c>
      <c r="BF67" s="10">
        <v>2</v>
      </c>
      <c r="BG67" s="166">
        <v>45</v>
      </c>
      <c r="BH67" s="69"/>
      <c r="BI67" s="50"/>
      <c r="BJ67" s="50"/>
      <c r="BK67" s="50"/>
      <c r="BL67" s="50"/>
      <c r="BM67" s="51"/>
      <c r="BN67" s="53"/>
      <c r="BO67" s="10"/>
      <c r="BP67" s="10"/>
      <c r="BQ67" s="10"/>
      <c r="BR67" s="10"/>
      <c r="BS67" s="166"/>
      <c r="BT67" s="135"/>
      <c r="BU67" s="44"/>
      <c r="BV67" s="44"/>
      <c r="BW67" s="44"/>
      <c r="BX67" s="44"/>
      <c r="BY67" s="44"/>
      <c r="BZ67" s="44"/>
      <c r="CA67" s="44">
        <v>3</v>
      </c>
      <c r="CB67" s="44"/>
      <c r="CC67" s="255"/>
      <c r="CD67" s="241">
        <v>3</v>
      </c>
      <c r="CE67" s="53">
        <f t="shared" si="20"/>
        <v>1.2</v>
      </c>
      <c r="CF67" s="10">
        <v>3</v>
      </c>
      <c r="CG67" s="166">
        <v>3</v>
      </c>
      <c r="CH67" s="369"/>
      <c r="CP67" s="209"/>
    </row>
    <row r="68" spans="1:256" s="258" customFormat="1" ht="15" customHeight="1">
      <c r="A68" s="256">
        <v>7</v>
      </c>
      <c r="B68" s="195" t="s">
        <v>28</v>
      </c>
      <c r="C68" s="257" t="s">
        <v>17</v>
      </c>
      <c r="D68" s="205">
        <f t="shared" si="15"/>
        <v>150</v>
      </c>
      <c r="E68" s="38">
        <f t="shared" si="16"/>
        <v>38</v>
      </c>
      <c r="F68" s="138">
        <f t="shared" si="17"/>
        <v>10</v>
      </c>
      <c r="G68" s="99">
        <f t="shared" si="17"/>
        <v>0</v>
      </c>
      <c r="H68" s="99">
        <f t="shared" si="17"/>
        <v>20</v>
      </c>
      <c r="I68" s="99">
        <f t="shared" si="17"/>
        <v>6</v>
      </c>
      <c r="J68" s="99">
        <f t="shared" si="18"/>
        <v>2</v>
      </c>
      <c r="K68" s="99">
        <f t="shared" si="19"/>
        <v>112</v>
      </c>
      <c r="L68" s="102"/>
      <c r="M68" s="40"/>
      <c r="N68" s="40"/>
      <c r="O68" s="40"/>
      <c r="P68" s="40"/>
      <c r="Q68" s="41"/>
      <c r="R68" s="42"/>
      <c r="S68" s="12"/>
      <c r="T68" s="12"/>
      <c r="U68" s="12"/>
      <c r="V68" s="12"/>
      <c r="W68" s="103"/>
      <c r="X68" s="102"/>
      <c r="Y68" s="40"/>
      <c r="Z68" s="40"/>
      <c r="AA68" s="40"/>
      <c r="AB68" s="40"/>
      <c r="AC68" s="41"/>
      <c r="AD68" s="42"/>
      <c r="AE68" s="12"/>
      <c r="AF68" s="12"/>
      <c r="AG68" s="12"/>
      <c r="AH68" s="12"/>
      <c r="AI68" s="103"/>
      <c r="AJ68" s="102"/>
      <c r="AK68" s="40"/>
      <c r="AL68" s="40"/>
      <c r="AM68" s="40"/>
      <c r="AN68" s="40"/>
      <c r="AO68" s="41"/>
      <c r="AP68" s="42"/>
      <c r="AQ68" s="12"/>
      <c r="AR68" s="12"/>
      <c r="AS68" s="12"/>
      <c r="AT68" s="12"/>
      <c r="AU68" s="103"/>
      <c r="AV68" s="102"/>
      <c r="AW68" s="40"/>
      <c r="AX68" s="40"/>
      <c r="AY68" s="40"/>
      <c r="AZ68" s="40"/>
      <c r="BA68" s="41"/>
      <c r="BB68" s="42"/>
      <c r="BC68" s="12"/>
      <c r="BD68" s="12"/>
      <c r="BE68" s="12"/>
      <c r="BF68" s="12"/>
      <c r="BG68" s="103"/>
      <c r="BH68" s="102">
        <v>10</v>
      </c>
      <c r="BI68" s="40"/>
      <c r="BJ68" s="40">
        <v>20</v>
      </c>
      <c r="BK68" s="40">
        <v>6</v>
      </c>
      <c r="BL68" s="40">
        <v>2</v>
      </c>
      <c r="BM68" s="41">
        <v>112</v>
      </c>
      <c r="BN68" s="42"/>
      <c r="BO68" s="12"/>
      <c r="BP68" s="12"/>
      <c r="BQ68" s="12"/>
      <c r="BR68" s="12"/>
      <c r="BS68" s="103"/>
      <c r="BT68" s="134"/>
      <c r="BU68" s="47"/>
      <c r="BV68" s="47"/>
      <c r="BW68" s="47"/>
      <c r="BX68" s="47"/>
      <c r="BY68" s="47"/>
      <c r="BZ68" s="47"/>
      <c r="CA68" s="47"/>
      <c r="CB68" s="47">
        <v>6</v>
      </c>
      <c r="CC68" s="151"/>
      <c r="CD68" s="227">
        <v>6</v>
      </c>
      <c r="CE68" s="42">
        <f t="shared" si="20"/>
        <v>1.5</v>
      </c>
      <c r="CF68" s="12">
        <v>5</v>
      </c>
      <c r="CG68" s="103">
        <v>6</v>
      </c>
      <c r="CH68" s="368"/>
      <c r="CI68" s="356"/>
      <c r="CJ68" s="356"/>
      <c r="CK68" s="356"/>
      <c r="CL68" s="356"/>
      <c r="CM68" s="356"/>
      <c r="CN68" s="356"/>
      <c r="CO68" s="356"/>
      <c r="CP68" s="340"/>
      <c r="CQ68" s="356"/>
      <c r="CR68" s="356"/>
      <c r="CS68" s="356"/>
      <c r="CT68" s="356"/>
      <c r="CU68" s="356"/>
      <c r="CV68" s="356"/>
      <c r="CW68" s="356"/>
      <c r="CX68" s="356"/>
      <c r="CY68" s="356"/>
      <c r="CZ68" s="356"/>
      <c r="DA68" s="356"/>
      <c r="DB68" s="356"/>
      <c r="DC68" s="356"/>
      <c r="DD68" s="356"/>
      <c r="DE68" s="356"/>
      <c r="DF68" s="356"/>
      <c r="DG68" s="356"/>
      <c r="DH68" s="356"/>
      <c r="DI68" s="356"/>
      <c r="DJ68" s="356"/>
      <c r="DK68" s="356"/>
      <c r="DL68" s="356"/>
      <c r="DM68" s="356"/>
      <c r="DN68" s="356"/>
      <c r="DO68" s="356"/>
      <c r="DP68" s="356"/>
      <c r="DQ68" s="356"/>
      <c r="DR68" s="356"/>
      <c r="DS68" s="356"/>
      <c r="DT68" s="356"/>
      <c r="DU68" s="356"/>
      <c r="DV68" s="356"/>
      <c r="DW68" s="356"/>
      <c r="DX68" s="356"/>
      <c r="DY68" s="356"/>
      <c r="DZ68" s="356"/>
      <c r="EA68" s="356"/>
      <c r="EB68" s="356"/>
      <c r="EC68" s="356"/>
      <c r="ED68" s="356"/>
      <c r="EE68" s="356"/>
      <c r="EF68" s="356"/>
      <c r="EG68" s="356"/>
      <c r="EH68" s="356"/>
      <c r="EI68" s="356"/>
      <c r="EJ68" s="356"/>
      <c r="EK68" s="356"/>
      <c r="EL68" s="356"/>
      <c r="EM68" s="356"/>
      <c r="EN68" s="356"/>
      <c r="EO68" s="356"/>
      <c r="EP68" s="356"/>
      <c r="EQ68" s="356"/>
      <c r="ER68" s="356"/>
      <c r="ES68" s="356"/>
      <c r="ET68" s="356"/>
      <c r="EU68" s="356"/>
    </row>
    <row r="69" spans="1:256" s="258" customFormat="1" ht="30" customHeight="1">
      <c r="A69" s="256">
        <v>8</v>
      </c>
      <c r="B69" s="194" t="s">
        <v>35</v>
      </c>
      <c r="C69" s="257" t="s">
        <v>17</v>
      </c>
      <c r="D69" s="205">
        <f t="shared" si="15"/>
        <v>125</v>
      </c>
      <c r="E69" s="38">
        <f t="shared" si="16"/>
        <v>38</v>
      </c>
      <c r="F69" s="138">
        <f t="shared" si="17"/>
        <v>10</v>
      </c>
      <c r="G69" s="99">
        <f t="shared" si="17"/>
        <v>0</v>
      </c>
      <c r="H69" s="99">
        <f t="shared" si="17"/>
        <v>20</v>
      </c>
      <c r="I69" s="99">
        <f t="shared" si="17"/>
        <v>6</v>
      </c>
      <c r="J69" s="99">
        <f t="shared" si="18"/>
        <v>2</v>
      </c>
      <c r="K69" s="99">
        <f t="shared" si="19"/>
        <v>87</v>
      </c>
      <c r="L69" s="102"/>
      <c r="M69" s="40"/>
      <c r="N69" s="40"/>
      <c r="O69" s="40"/>
      <c r="P69" s="40"/>
      <c r="Q69" s="41"/>
      <c r="R69" s="42"/>
      <c r="S69" s="12"/>
      <c r="T69" s="12"/>
      <c r="U69" s="12"/>
      <c r="V69" s="12"/>
      <c r="W69" s="103"/>
      <c r="X69" s="102"/>
      <c r="Y69" s="40"/>
      <c r="Z69" s="40"/>
      <c r="AA69" s="40"/>
      <c r="AB69" s="40"/>
      <c r="AC69" s="41"/>
      <c r="AD69" s="42"/>
      <c r="AE69" s="12"/>
      <c r="AF69" s="12"/>
      <c r="AG69" s="12"/>
      <c r="AH69" s="12"/>
      <c r="AI69" s="103"/>
      <c r="AJ69" s="102"/>
      <c r="AK69" s="40"/>
      <c r="AL69" s="40"/>
      <c r="AM69" s="40"/>
      <c r="AN69" s="40"/>
      <c r="AO69" s="41"/>
      <c r="AP69" s="42"/>
      <c r="AQ69" s="12"/>
      <c r="AR69" s="12"/>
      <c r="AS69" s="12"/>
      <c r="AT69" s="12"/>
      <c r="AU69" s="103"/>
      <c r="AV69" s="102"/>
      <c r="AW69" s="40"/>
      <c r="AX69" s="40"/>
      <c r="AY69" s="40"/>
      <c r="AZ69" s="40"/>
      <c r="BA69" s="41"/>
      <c r="BB69" s="42"/>
      <c r="BC69" s="12"/>
      <c r="BD69" s="12"/>
      <c r="BE69" s="12"/>
      <c r="BF69" s="12"/>
      <c r="BG69" s="103"/>
      <c r="BH69" s="102">
        <v>10</v>
      </c>
      <c r="BI69" s="40"/>
      <c r="BJ69" s="40">
        <v>20</v>
      </c>
      <c r="BK69" s="40">
        <v>6</v>
      </c>
      <c r="BL69" s="40">
        <v>2</v>
      </c>
      <c r="BM69" s="41">
        <v>87</v>
      </c>
      <c r="BN69" s="42"/>
      <c r="BO69" s="12"/>
      <c r="BP69" s="12"/>
      <c r="BQ69" s="12"/>
      <c r="BR69" s="12"/>
      <c r="BS69" s="103"/>
      <c r="BT69" s="134"/>
      <c r="BU69" s="47"/>
      <c r="BV69" s="47"/>
      <c r="BW69" s="47"/>
      <c r="BX69" s="47"/>
      <c r="BY69" s="47"/>
      <c r="BZ69" s="47"/>
      <c r="CA69" s="47"/>
      <c r="CB69" s="47">
        <v>5</v>
      </c>
      <c r="CC69" s="151"/>
      <c r="CD69" s="227">
        <v>5</v>
      </c>
      <c r="CE69" s="42">
        <f t="shared" si="20"/>
        <v>1.5</v>
      </c>
      <c r="CF69" s="12">
        <v>4</v>
      </c>
      <c r="CG69" s="103">
        <v>5</v>
      </c>
      <c r="CH69" s="368"/>
      <c r="CI69" s="356"/>
      <c r="CJ69" s="356"/>
      <c r="CK69" s="356"/>
      <c r="CL69" s="356"/>
      <c r="CM69" s="356"/>
      <c r="CN69" s="356"/>
      <c r="CO69" s="356"/>
      <c r="CP69" s="340"/>
      <c r="CQ69" s="356"/>
      <c r="CR69" s="356"/>
      <c r="CS69" s="356"/>
      <c r="CT69" s="356"/>
      <c r="CU69" s="356"/>
      <c r="CV69" s="356"/>
      <c r="CW69" s="356"/>
      <c r="CX69" s="356"/>
      <c r="CY69" s="356"/>
      <c r="CZ69" s="356"/>
      <c r="DA69" s="356"/>
      <c r="DB69" s="356"/>
      <c r="DC69" s="356"/>
      <c r="DD69" s="356"/>
      <c r="DE69" s="356"/>
      <c r="DF69" s="356"/>
      <c r="DG69" s="356"/>
      <c r="DH69" s="356"/>
      <c r="DI69" s="356"/>
      <c r="DJ69" s="356"/>
      <c r="DK69" s="356"/>
      <c r="DL69" s="356"/>
      <c r="DM69" s="356"/>
      <c r="DN69" s="356"/>
      <c r="DO69" s="356"/>
      <c r="DP69" s="356"/>
      <c r="DQ69" s="356"/>
      <c r="DR69" s="356"/>
      <c r="DS69" s="356"/>
      <c r="DT69" s="356"/>
      <c r="DU69" s="356"/>
      <c r="DV69" s="356"/>
      <c r="DW69" s="356"/>
      <c r="DX69" s="356"/>
      <c r="DY69" s="356"/>
      <c r="DZ69" s="356"/>
      <c r="EA69" s="356"/>
      <c r="EB69" s="356"/>
      <c r="EC69" s="356"/>
      <c r="ED69" s="356"/>
      <c r="EE69" s="356"/>
      <c r="EF69" s="356"/>
      <c r="EG69" s="356"/>
      <c r="EH69" s="356"/>
      <c r="EI69" s="356"/>
      <c r="EJ69" s="356"/>
      <c r="EK69" s="356"/>
      <c r="EL69" s="356"/>
      <c r="EM69" s="356"/>
      <c r="EN69" s="356"/>
      <c r="EO69" s="356"/>
      <c r="EP69" s="356"/>
      <c r="EQ69" s="356"/>
      <c r="ER69" s="356"/>
      <c r="ES69" s="356"/>
      <c r="ET69" s="356"/>
      <c r="EU69" s="356"/>
    </row>
    <row r="70" spans="1:256">
      <c r="A70" s="247">
        <v>9</v>
      </c>
      <c r="B70" s="259" t="s">
        <v>31</v>
      </c>
      <c r="C70" s="191" t="s">
        <v>17</v>
      </c>
      <c r="D70" s="248">
        <f t="shared" si="15"/>
        <v>100</v>
      </c>
      <c r="E70" s="29">
        <f t="shared" si="16"/>
        <v>23</v>
      </c>
      <c r="F70" s="249">
        <f t="shared" si="17"/>
        <v>0</v>
      </c>
      <c r="G70" s="250">
        <f t="shared" si="17"/>
        <v>0</v>
      </c>
      <c r="H70" s="250">
        <f t="shared" si="17"/>
        <v>20</v>
      </c>
      <c r="I70" s="250">
        <f t="shared" si="17"/>
        <v>2</v>
      </c>
      <c r="J70" s="250">
        <f t="shared" si="18"/>
        <v>1</v>
      </c>
      <c r="K70" s="250">
        <f t="shared" si="19"/>
        <v>77</v>
      </c>
      <c r="L70" s="251"/>
      <c r="M70" s="31"/>
      <c r="N70" s="31"/>
      <c r="O70" s="31"/>
      <c r="P70" s="31"/>
      <c r="Q70" s="32"/>
      <c r="R70" s="33"/>
      <c r="S70" s="8"/>
      <c r="T70" s="8"/>
      <c r="U70" s="8"/>
      <c r="V70" s="8"/>
      <c r="W70" s="252"/>
      <c r="X70" s="251"/>
      <c r="Y70" s="31"/>
      <c r="Z70" s="31"/>
      <c r="AA70" s="31"/>
      <c r="AB70" s="31"/>
      <c r="AC70" s="32"/>
      <c r="AD70" s="33"/>
      <c r="AE70" s="8"/>
      <c r="AF70" s="8"/>
      <c r="AG70" s="8"/>
      <c r="AH70" s="8"/>
      <c r="AI70" s="252"/>
      <c r="AJ70" s="251"/>
      <c r="AK70" s="31"/>
      <c r="AL70" s="31"/>
      <c r="AM70" s="31"/>
      <c r="AN70" s="31"/>
      <c r="AO70" s="32"/>
      <c r="AP70" s="33"/>
      <c r="AQ70" s="8"/>
      <c r="AR70" s="8"/>
      <c r="AS70" s="8"/>
      <c r="AT70" s="8"/>
      <c r="AU70" s="252"/>
      <c r="AV70" s="251"/>
      <c r="AW70" s="31"/>
      <c r="AX70" s="31"/>
      <c r="AY70" s="31"/>
      <c r="AZ70" s="31"/>
      <c r="BA70" s="32"/>
      <c r="BB70" s="33"/>
      <c r="BC70" s="8"/>
      <c r="BD70" s="8"/>
      <c r="BE70" s="8"/>
      <c r="BF70" s="8"/>
      <c r="BG70" s="252"/>
      <c r="BH70" s="251"/>
      <c r="BI70" s="31"/>
      <c r="BJ70" s="31">
        <v>20</v>
      </c>
      <c r="BK70" s="31">
        <v>2</v>
      </c>
      <c r="BL70" s="31">
        <v>1</v>
      </c>
      <c r="BM70" s="32">
        <v>77</v>
      </c>
      <c r="BN70" s="33"/>
      <c r="BO70" s="8"/>
      <c r="BP70" s="8"/>
      <c r="BQ70" s="8"/>
      <c r="BR70" s="8"/>
      <c r="BS70" s="252"/>
      <c r="BT70" s="181"/>
      <c r="BU70" s="36"/>
      <c r="BV70" s="36"/>
      <c r="BW70" s="36"/>
      <c r="BX70" s="36"/>
      <c r="BY70" s="36"/>
      <c r="BZ70" s="36"/>
      <c r="CA70" s="36"/>
      <c r="CB70" s="36">
        <v>4</v>
      </c>
      <c r="CC70" s="253"/>
      <c r="CD70" s="240">
        <v>4</v>
      </c>
      <c r="CE70" s="33">
        <f t="shared" si="20"/>
        <v>0.9</v>
      </c>
      <c r="CF70" s="8">
        <v>4</v>
      </c>
      <c r="CG70" s="252">
        <v>4</v>
      </c>
      <c r="CH70" s="368"/>
      <c r="CI70"/>
      <c r="CP70" s="92"/>
    </row>
    <row r="71" spans="1:256">
      <c r="A71" s="143">
        <v>10</v>
      </c>
      <c r="B71" s="194" t="s">
        <v>34</v>
      </c>
      <c r="C71" s="191" t="s">
        <v>17</v>
      </c>
      <c r="D71" s="205">
        <f t="shared" si="15"/>
        <v>100</v>
      </c>
      <c r="E71" s="38">
        <f t="shared" si="16"/>
        <v>38</v>
      </c>
      <c r="F71" s="138">
        <f t="shared" si="17"/>
        <v>10</v>
      </c>
      <c r="G71" s="99">
        <f t="shared" si="17"/>
        <v>0</v>
      </c>
      <c r="H71" s="99">
        <f t="shared" si="17"/>
        <v>20</v>
      </c>
      <c r="I71" s="99">
        <f t="shared" si="17"/>
        <v>6</v>
      </c>
      <c r="J71" s="99">
        <f t="shared" si="18"/>
        <v>2</v>
      </c>
      <c r="K71" s="99">
        <f t="shared" si="19"/>
        <v>62</v>
      </c>
      <c r="L71" s="102"/>
      <c r="M71" s="40"/>
      <c r="N71" s="40"/>
      <c r="O71" s="40"/>
      <c r="P71" s="40"/>
      <c r="Q71" s="41"/>
      <c r="R71" s="42"/>
      <c r="S71" s="12"/>
      <c r="T71" s="12"/>
      <c r="U71" s="12"/>
      <c r="V71" s="12"/>
      <c r="W71" s="103"/>
      <c r="X71" s="102"/>
      <c r="Y71" s="40"/>
      <c r="Z71" s="40"/>
      <c r="AA71" s="40"/>
      <c r="AB71" s="40"/>
      <c r="AC71" s="41"/>
      <c r="AD71" s="42"/>
      <c r="AE71" s="12"/>
      <c r="AF71" s="12"/>
      <c r="AG71" s="12"/>
      <c r="AH71" s="12"/>
      <c r="AI71" s="103"/>
      <c r="AJ71" s="102"/>
      <c r="AK71" s="40"/>
      <c r="AL71" s="40"/>
      <c r="AM71" s="40"/>
      <c r="AN71" s="40"/>
      <c r="AO71" s="41"/>
      <c r="AP71" s="42"/>
      <c r="AQ71" s="12"/>
      <c r="AR71" s="12"/>
      <c r="AS71" s="12"/>
      <c r="AT71" s="12"/>
      <c r="AU71" s="103"/>
      <c r="AV71" s="102"/>
      <c r="AW71" s="40"/>
      <c r="AX71" s="40"/>
      <c r="AY71" s="40"/>
      <c r="AZ71" s="40"/>
      <c r="BA71" s="41"/>
      <c r="BB71" s="42"/>
      <c r="BC71" s="12"/>
      <c r="BD71" s="12"/>
      <c r="BE71" s="12"/>
      <c r="BF71" s="12"/>
      <c r="BG71" s="103"/>
      <c r="BH71" s="102"/>
      <c r="BI71" s="40"/>
      <c r="BJ71" s="40"/>
      <c r="BK71" s="40"/>
      <c r="BL71" s="40"/>
      <c r="BM71" s="41"/>
      <c r="BN71" s="42">
        <v>10</v>
      </c>
      <c r="BO71" s="12"/>
      <c r="BP71" s="12">
        <v>20</v>
      </c>
      <c r="BQ71" s="12">
        <v>6</v>
      </c>
      <c r="BR71" s="12">
        <v>2</v>
      </c>
      <c r="BS71" s="103">
        <v>62</v>
      </c>
      <c r="BT71" s="134"/>
      <c r="BU71" s="47"/>
      <c r="BV71" s="47"/>
      <c r="BW71" s="47"/>
      <c r="BX71" s="47"/>
      <c r="BY71" s="47"/>
      <c r="BZ71" s="47"/>
      <c r="CA71" s="47"/>
      <c r="CB71" s="47"/>
      <c r="CC71" s="151">
        <v>4</v>
      </c>
      <c r="CD71" s="227">
        <v>4</v>
      </c>
      <c r="CE71" s="42">
        <f t="shared" si="20"/>
        <v>1.5</v>
      </c>
      <c r="CF71" s="12">
        <v>3</v>
      </c>
      <c r="CG71" s="103">
        <v>4</v>
      </c>
      <c r="CH71" s="368"/>
      <c r="CI71"/>
      <c r="CP71" s="92"/>
    </row>
    <row r="72" spans="1:256" ht="32.25" customHeight="1">
      <c r="A72" s="143">
        <v>11</v>
      </c>
      <c r="B72" s="232" t="s">
        <v>36</v>
      </c>
      <c r="C72" s="191" t="s">
        <v>17</v>
      </c>
      <c r="D72" s="205">
        <f t="shared" si="15"/>
        <v>150</v>
      </c>
      <c r="E72" s="38">
        <f t="shared" si="16"/>
        <v>38</v>
      </c>
      <c r="F72" s="138">
        <v>0</v>
      </c>
      <c r="G72" s="99">
        <f t="shared" si="17"/>
        <v>0</v>
      </c>
      <c r="H72" s="99">
        <v>30</v>
      </c>
      <c r="I72" s="99">
        <f t="shared" si="17"/>
        <v>6</v>
      </c>
      <c r="J72" s="99">
        <f t="shared" si="18"/>
        <v>2</v>
      </c>
      <c r="K72" s="99">
        <f t="shared" si="19"/>
        <v>112</v>
      </c>
      <c r="L72" s="102"/>
      <c r="M72" s="40"/>
      <c r="N72" s="40"/>
      <c r="O72" s="40"/>
      <c r="P72" s="40"/>
      <c r="Q72" s="41"/>
      <c r="R72" s="42"/>
      <c r="S72" s="12"/>
      <c r="T72" s="12"/>
      <c r="U72" s="12"/>
      <c r="V72" s="12"/>
      <c r="W72" s="103"/>
      <c r="X72" s="102"/>
      <c r="Y72" s="40"/>
      <c r="Z72" s="40"/>
      <c r="AA72" s="40"/>
      <c r="AB72" s="40"/>
      <c r="AC72" s="41"/>
      <c r="AD72" s="42"/>
      <c r="AE72" s="12"/>
      <c r="AF72" s="12"/>
      <c r="AG72" s="12"/>
      <c r="AH72" s="12"/>
      <c r="AI72" s="103"/>
      <c r="AJ72" s="102"/>
      <c r="AK72" s="40"/>
      <c r="AL72" s="40"/>
      <c r="AM72" s="40"/>
      <c r="AN72" s="40"/>
      <c r="AO72" s="41"/>
      <c r="AP72" s="42"/>
      <c r="AQ72" s="12"/>
      <c r="AR72" s="12"/>
      <c r="AS72" s="12"/>
      <c r="AT72" s="12"/>
      <c r="AU72" s="103"/>
      <c r="AV72" s="102"/>
      <c r="AW72" s="40"/>
      <c r="AX72" s="40"/>
      <c r="AY72" s="40"/>
      <c r="AZ72" s="40"/>
      <c r="BA72" s="41"/>
      <c r="BB72" s="42"/>
      <c r="BC72" s="12"/>
      <c r="BD72" s="12"/>
      <c r="BE72" s="12"/>
      <c r="BF72" s="12"/>
      <c r="BG72" s="103"/>
      <c r="BH72" s="102"/>
      <c r="BI72" s="40"/>
      <c r="BJ72" s="40"/>
      <c r="BK72" s="40"/>
      <c r="BL72" s="40"/>
      <c r="BM72" s="41"/>
      <c r="BN72" s="42">
        <v>0</v>
      </c>
      <c r="BO72" s="12"/>
      <c r="BP72" s="12">
        <v>30</v>
      </c>
      <c r="BQ72" s="12">
        <v>6</v>
      </c>
      <c r="BR72" s="12">
        <v>2</v>
      </c>
      <c r="BS72" s="103">
        <v>112</v>
      </c>
      <c r="BT72" s="134"/>
      <c r="BU72" s="47"/>
      <c r="BV72" s="47"/>
      <c r="BW72" s="47"/>
      <c r="BX72" s="47"/>
      <c r="BY72" s="47"/>
      <c r="BZ72" s="47"/>
      <c r="CA72" s="47"/>
      <c r="CB72" s="47"/>
      <c r="CC72" s="151">
        <v>6</v>
      </c>
      <c r="CD72" s="227">
        <v>6</v>
      </c>
      <c r="CE72" s="42">
        <f t="shared" si="20"/>
        <v>1.5</v>
      </c>
      <c r="CF72" s="12">
        <v>5</v>
      </c>
      <c r="CG72" s="103">
        <v>6</v>
      </c>
      <c r="CH72" s="368"/>
      <c r="CI72"/>
      <c r="CP72" s="92"/>
    </row>
    <row r="73" spans="1:256" s="204" customFormat="1" ht="16.2" thickBot="1">
      <c r="A73" s="156">
        <v>12</v>
      </c>
      <c r="B73" s="233" t="s">
        <v>30</v>
      </c>
      <c r="C73" s="192" t="s">
        <v>17</v>
      </c>
      <c r="D73" s="203">
        <f t="shared" si="15"/>
        <v>175</v>
      </c>
      <c r="E73" s="68">
        <f t="shared" si="16"/>
        <v>38</v>
      </c>
      <c r="F73" s="153">
        <v>0</v>
      </c>
      <c r="G73" s="154">
        <f t="shared" si="17"/>
        <v>0</v>
      </c>
      <c r="H73" s="154">
        <v>30</v>
      </c>
      <c r="I73" s="154">
        <f t="shared" si="17"/>
        <v>6</v>
      </c>
      <c r="J73" s="99">
        <f t="shared" si="18"/>
        <v>2</v>
      </c>
      <c r="K73" s="99">
        <f t="shared" si="19"/>
        <v>137</v>
      </c>
      <c r="L73" s="69"/>
      <c r="M73" s="50"/>
      <c r="N73" s="50"/>
      <c r="O73" s="50"/>
      <c r="P73" s="50"/>
      <c r="Q73" s="51"/>
      <c r="R73" s="53"/>
      <c r="S73" s="10"/>
      <c r="T73" s="10"/>
      <c r="U73" s="10"/>
      <c r="V73" s="10"/>
      <c r="W73" s="166"/>
      <c r="X73" s="69"/>
      <c r="Y73" s="50"/>
      <c r="Z73" s="50"/>
      <c r="AA73" s="50"/>
      <c r="AB73" s="50"/>
      <c r="AC73" s="51"/>
      <c r="AD73" s="53"/>
      <c r="AE73" s="10"/>
      <c r="AF73" s="10"/>
      <c r="AG73" s="10"/>
      <c r="AH73" s="10"/>
      <c r="AI73" s="166"/>
      <c r="AJ73" s="69"/>
      <c r="AK73" s="50"/>
      <c r="AL73" s="50"/>
      <c r="AM73" s="50"/>
      <c r="AN73" s="50"/>
      <c r="AO73" s="51"/>
      <c r="AP73" s="53"/>
      <c r="AQ73" s="10"/>
      <c r="AR73" s="10"/>
      <c r="AS73" s="10"/>
      <c r="AT73" s="10"/>
      <c r="AU73" s="166"/>
      <c r="AV73" s="69"/>
      <c r="AW73" s="50"/>
      <c r="AX73" s="50"/>
      <c r="AY73" s="50"/>
      <c r="AZ73" s="50"/>
      <c r="BA73" s="51"/>
      <c r="BB73" s="53"/>
      <c r="BC73" s="10"/>
      <c r="BD73" s="10"/>
      <c r="BE73" s="10"/>
      <c r="BF73" s="10"/>
      <c r="BG73" s="166"/>
      <c r="BH73" s="69"/>
      <c r="BI73" s="50"/>
      <c r="BJ73" s="50"/>
      <c r="BK73" s="50"/>
      <c r="BL73" s="50"/>
      <c r="BM73" s="51"/>
      <c r="BN73" s="53">
        <v>0</v>
      </c>
      <c r="BO73" s="10"/>
      <c r="BP73" s="10">
        <v>30</v>
      </c>
      <c r="BQ73" s="10">
        <v>6</v>
      </c>
      <c r="BR73" s="10">
        <v>2</v>
      </c>
      <c r="BS73" s="166">
        <v>137</v>
      </c>
      <c r="BT73" s="74"/>
      <c r="BU73" s="65"/>
      <c r="BV73" s="65"/>
      <c r="BW73" s="65"/>
      <c r="BX73" s="65"/>
      <c r="BY73" s="65"/>
      <c r="BZ73" s="65"/>
      <c r="CA73" s="65"/>
      <c r="CB73" s="65"/>
      <c r="CC73" s="174">
        <v>7</v>
      </c>
      <c r="CD73" s="235">
        <v>7</v>
      </c>
      <c r="CE73" s="64">
        <f t="shared" si="20"/>
        <v>1.5</v>
      </c>
      <c r="CF73" s="17">
        <v>6</v>
      </c>
      <c r="CG73" s="148">
        <v>7</v>
      </c>
      <c r="CH73" s="370"/>
      <c r="CP73" s="92"/>
    </row>
    <row r="74" spans="1:256" ht="15.9" customHeight="1" thickBot="1">
      <c r="A74" s="2"/>
      <c r="B74" s="140" t="s">
        <v>55</v>
      </c>
      <c r="C74" s="210"/>
      <c r="D74" s="197">
        <f>SUM(D62:D73)</f>
        <v>1400</v>
      </c>
      <c r="E74" s="54">
        <f t="shared" ref="E74:BO74" si="21">SUM(E62:E73)</f>
        <v>417</v>
      </c>
      <c r="F74" s="94">
        <f>SUM(F62:F73)</f>
        <v>90</v>
      </c>
      <c r="G74" s="95">
        <f t="shared" si="21"/>
        <v>0</v>
      </c>
      <c r="H74" s="95">
        <f>SUM(H62:H73)</f>
        <v>236</v>
      </c>
      <c r="I74" s="95">
        <f t="shared" si="21"/>
        <v>68</v>
      </c>
      <c r="J74" s="95">
        <f t="shared" si="21"/>
        <v>23</v>
      </c>
      <c r="K74" s="72">
        <f t="shared" si="21"/>
        <v>983</v>
      </c>
      <c r="L74" s="164">
        <f t="shared" si="21"/>
        <v>0</v>
      </c>
      <c r="M74" s="165">
        <f t="shared" si="21"/>
        <v>0</v>
      </c>
      <c r="N74" s="165">
        <f t="shared" si="21"/>
        <v>0</v>
      </c>
      <c r="O74" s="165">
        <f t="shared" si="21"/>
        <v>0</v>
      </c>
      <c r="P74" s="165">
        <f t="shared" si="21"/>
        <v>0</v>
      </c>
      <c r="Q74" s="163">
        <f t="shared" si="21"/>
        <v>0</v>
      </c>
      <c r="R74" s="104">
        <f t="shared" si="21"/>
        <v>0</v>
      </c>
      <c r="S74" s="96">
        <f t="shared" si="21"/>
        <v>0</v>
      </c>
      <c r="T74" s="96">
        <f t="shared" si="21"/>
        <v>0</v>
      </c>
      <c r="U74" s="96">
        <f t="shared" si="21"/>
        <v>0</v>
      </c>
      <c r="V74" s="96">
        <f t="shared" si="21"/>
        <v>0</v>
      </c>
      <c r="W74" s="78">
        <f t="shared" si="21"/>
        <v>0</v>
      </c>
      <c r="X74" s="164">
        <f t="shared" si="21"/>
        <v>0</v>
      </c>
      <c r="Y74" s="165">
        <f t="shared" si="21"/>
        <v>0</v>
      </c>
      <c r="Z74" s="165">
        <f t="shared" si="21"/>
        <v>0</v>
      </c>
      <c r="AA74" s="165">
        <f t="shared" si="21"/>
        <v>0</v>
      </c>
      <c r="AB74" s="165">
        <f t="shared" si="21"/>
        <v>0</v>
      </c>
      <c r="AC74" s="163">
        <f t="shared" si="21"/>
        <v>0</v>
      </c>
      <c r="AD74" s="104">
        <f t="shared" si="21"/>
        <v>0</v>
      </c>
      <c r="AE74" s="96">
        <f t="shared" si="21"/>
        <v>0</v>
      </c>
      <c r="AF74" s="96">
        <f t="shared" si="21"/>
        <v>0</v>
      </c>
      <c r="AG74" s="96">
        <f t="shared" si="21"/>
        <v>0</v>
      </c>
      <c r="AH74" s="96">
        <f t="shared" si="21"/>
        <v>0</v>
      </c>
      <c r="AI74" s="78">
        <f t="shared" si="21"/>
        <v>0</v>
      </c>
      <c r="AJ74" s="164">
        <f t="shared" si="21"/>
        <v>0</v>
      </c>
      <c r="AK74" s="165">
        <f t="shared" si="21"/>
        <v>0</v>
      </c>
      <c r="AL74" s="165">
        <f t="shared" si="21"/>
        <v>0</v>
      </c>
      <c r="AM74" s="165">
        <f t="shared" si="21"/>
        <v>0</v>
      </c>
      <c r="AN74" s="165">
        <f t="shared" si="21"/>
        <v>0</v>
      </c>
      <c r="AO74" s="163">
        <f t="shared" si="21"/>
        <v>0</v>
      </c>
      <c r="AP74" s="104">
        <f t="shared" si="21"/>
        <v>0</v>
      </c>
      <c r="AQ74" s="96">
        <f t="shared" si="21"/>
        <v>0</v>
      </c>
      <c r="AR74" s="96">
        <f t="shared" si="21"/>
        <v>0</v>
      </c>
      <c r="AS74" s="96">
        <f t="shared" si="21"/>
        <v>0</v>
      </c>
      <c r="AT74" s="96">
        <f t="shared" si="21"/>
        <v>0</v>
      </c>
      <c r="AU74" s="78">
        <f t="shared" si="21"/>
        <v>0</v>
      </c>
      <c r="AV74" s="164">
        <f t="shared" si="21"/>
        <v>30</v>
      </c>
      <c r="AW74" s="165">
        <f t="shared" si="21"/>
        <v>0</v>
      </c>
      <c r="AX74" s="165">
        <f t="shared" si="21"/>
        <v>60</v>
      </c>
      <c r="AY74" s="165">
        <f t="shared" si="21"/>
        <v>18</v>
      </c>
      <c r="AZ74" s="165">
        <f t="shared" si="21"/>
        <v>6</v>
      </c>
      <c r="BA74" s="163">
        <f t="shared" si="21"/>
        <v>261</v>
      </c>
      <c r="BB74" s="104">
        <f t="shared" si="21"/>
        <v>30</v>
      </c>
      <c r="BC74" s="96">
        <f t="shared" si="21"/>
        <v>0</v>
      </c>
      <c r="BD74" s="96">
        <f t="shared" si="21"/>
        <v>36</v>
      </c>
      <c r="BE74" s="96">
        <f t="shared" si="21"/>
        <v>18</v>
      </c>
      <c r="BF74" s="96">
        <f t="shared" si="21"/>
        <v>6</v>
      </c>
      <c r="BG74" s="78">
        <f t="shared" si="21"/>
        <v>135</v>
      </c>
      <c r="BH74" s="164">
        <f t="shared" si="21"/>
        <v>20</v>
      </c>
      <c r="BI74" s="165">
        <f t="shared" si="21"/>
        <v>0</v>
      </c>
      <c r="BJ74" s="165">
        <f t="shared" si="21"/>
        <v>60</v>
      </c>
      <c r="BK74" s="165">
        <f t="shared" si="21"/>
        <v>14</v>
      </c>
      <c r="BL74" s="165">
        <f t="shared" si="21"/>
        <v>5</v>
      </c>
      <c r="BM74" s="163">
        <f t="shared" si="21"/>
        <v>276</v>
      </c>
      <c r="BN74" s="104">
        <f t="shared" si="21"/>
        <v>10</v>
      </c>
      <c r="BO74" s="96">
        <f t="shared" si="21"/>
        <v>0</v>
      </c>
      <c r="BP74" s="96">
        <f>SUM(BP62:BP73)</f>
        <v>80</v>
      </c>
      <c r="BQ74" s="96">
        <f>SUM(BQ62:BQ73)</f>
        <v>18</v>
      </c>
      <c r="BR74" s="96">
        <f>SUM(BR62:BR73)</f>
        <v>6</v>
      </c>
      <c r="BS74" s="97">
        <f>SUM(BS62:BS73)</f>
        <v>311</v>
      </c>
      <c r="BT74" s="261"/>
      <c r="BU74" s="262"/>
      <c r="BV74" s="262"/>
      <c r="BW74" s="262"/>
      <c r="BX74" s="262"/>
      <c r="BY74" s="262"/>
      <c r="BZ74" s="262"/>
      <c r="CA74" s="262"/>
      <c r="CB74" s="262"/>
      <c r="CC74" s="262"/>
      <c r="CD74" s="262"/>
      <c r="CE74" s="262"/>
      <c r="CF74" s="262"/>
      <c r="CG74" s="263"/>
      <c r="CH74" s="92"/>
    </row>
    <row r="75" spans="1:256" s="4" customFormat="1" ht="15.9" customHeight="1" thickBot="1">
      <c r="A75" s="270" t="s">
        <v>138</v>
      </c>
      <c r="B75" s="287"/>
      <c r="C75" s="271"/>
      <c r="D75" s="271"/>
      <c r="E75" s="271"/>
      <c r="F75" s="271"/>
      <c r="G75" s="271"/>
      <c r="H75" s="271"/>
      <c r="I75" s="271"/>
      <c r="J75" s="271"/>
      <c r="K75" s="271"/>
      <c r="L75" s="271"/>
      <c r="M75" s="271"/>
      <c r="N75" s="271"/>
      <c r="O75" s="271"/>
      <c r="P75" s="271"/>
      <c r="Q75" s="271"/>
      <c r="R75" s="271"/>
      <c r="S75" s="271"/>
      <c r="T75" s="271"/>
      <c r="U75" s="271"/>
      <c r="V75" s="271"/>
      <c r="W75" s="271"/>
      <c r="X75" s="271"/>
      <c r="Y75" s="271"/>
      <c r="Z75" s="271"/>
      <c r="AA75" s="271"/>
      <c r="AB75" s="271"/>
      <c r="AC75" s="271"/>
      <c r="AD75" s="271"/>
      <c r="AE75" s="271"/>
      <c r="AF75" s="271"/>
      <c r="AG75" s="271"/>
      <c r="AH75" s="271"/>
      <c r="AI75" s="271"/>
      <c r="AJ75" s="271"/>
      <c r="AK75" s="271"/>
      <c r="AL75" s="271"/>
      <c r="AM75" s="271"/>
      <c r="AN75" s="271"/>
      <c r="AO75" s="271"/>
      <c r="AP75" s="271"/>
      <c r="AQ75" s="271"/>
      <c r="AR75" s="271"/>
      <c r="AS75" s="271"/>
      <c r="AT75" s="271"/>
      <c r="AU75" s="271"/>
      <c r="AV75" s="271"/>
      <c r="AW75" s="271"/>
      <c r="AX75" s="271"/>
      <c r="AY75" s="271"/>
      <c r="AZ75" s="271"/>
      <c r="BA75" s="271"/>
      <c r="BB75" s="271"/>
      <c r="BC75" s="271"/>
      <c r="BD75" s="271"/>
      <c r="BE75" s="271"/>
      <c r="BF75" s="271"/>
      <c r="BG75" s="271"/>
      <c r="BH75" s="271"/>
      <c r="BI75" s="271"/>
      <c r="BJ75" s="271"/>
      <c r="BK75" s="271"/>
      <c r="BL75" s="271"/>
      <c r="BM75" s="271"/>
      <c r="BN75" s="271"/>
      <c r="BO75" s="271"/>
      <c r="BP75" s="271"/>
      <c r="BQ75" s="271"/>
      <c r="BR75" s="271"/>
      <c r="BS75" s="272"/>
      <c r="BT75" s="326"/>
      <c r="BU75" s="327"/>
      <c r="BV75" s="327"/>
      <c r="BW75" s="327"/>
      <c r="BX75" s="327"/>
      <c r="BY75" s="327"/>
      <c r="BZ75" s="327"/>
      <c r="CA75" s="327"/>
      <c r="CB75" s="327"/>
      <c r="CC75" s="327"/>
      <c r="CD75" s="327"/>
      <c r="CE75" s="327"/>
      <c r="CF75" s="327"/>
      <c r="CG75" s="328"/>
      <c r="CH75" s="353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</row>
    <row r="76" spans="1:256" s="4" customFormat="1">
      <c r="A76" s="142">
        <v>1</v>
      </c>
      <c r="B76" s="236" t="s">
        <v>38</v>
      </c>
      <c r="C76" s="190" t="s">
        <v>17</v>
      </c>
      <c r="D76" s="205">
        <f t="shared" ref="D76:D87" si="22">SUM(F76:K76)</f>
        <v>150</v>
      </c>
      <c r="E76" s="56">
        <f t="shared" ref="E76:E87" si="23">SUM(F76:J76)</f>
        <v>38</v>
      </c>
      <c r="F76" s="137">
        <f t="shared" ref="F76:F85" si="24">SUM(L76:L76,R76:R76,X76:X76,AD76:AD76,AJ76:AJ76,AP76:AP76,AV76:AV76,BB76:BB76,BH76:BH76,BN76:BN76)</f>
        <v>10</v>
      </c>
      <c r="G76" s="114">
        <f t="shared" ref="G76:G87" si="25">SUM(M76:M76,S76:S76,Y76:Y76,AE76:AE76,AK76:AK76,AQ76:AQ76,AW76:AW76,BC76:BC76,BI76:BI76,BO76:BO76)</f>
        <v>0</v>
      </c>
      <c r="H76" s="114">
        <f t="shared" ref="H76:H85" si="26">SUM(N76:N76,T76:T76,Z76:Z76,AF76:AF76,AL76:AL76,AR76:AR76,AX76:AX76,BD76:BD76,BJ76:BJ76,BP76:BP76)</f>
        <v>20</v>
      </c>
      <c r="I76" s="114">
        <f t="shared" ref="I76:I87" si="27">SUM(O76:O76,U76:U76,AA76:AA76,AG76:AG76,AM76:AM76,AS76:AS76,AY76:AY76,BE76:BE76,BK76:BK76,BQ76:BQ76)</f>
        <v>6</v>
      </c>
      <c r="J76" s="114">
        <f t="shared" ref="J76:J87" si="28">SUM(P76:P76,V76:V76,AB76:AB76,AH76:AH76,AN76:AN76,AT76:AT76,AZ76:AZ76,BF76:BF76,BL76:BL76,BR76:BR76)</f>
        <v>2</v>
      </c>
      <c r="K76" s="114">
        <f t="shared" ref="K76:K87" si="29">SUM(Q76:Q76,W76:W76,AC76:AC76,AI76:AI76,AO76:AO76,AU76:AU76,BA76:BA76,BG76:BG76,BM76:BM76,BS76:BS76)</f>
        <v>112</v>
      </c>
      <c r="L76" s="101"/>
      <c r="M76" s="57"/>
      <c r="N76" s="57"/>
      <c r="O76" s="57"/>
      <c r="P76" s="57"/>
      <c r="Q76" s="58"/>
      <c r="R76" s="59"/>
      <c r="S76" s="15"/>
      <c r="T76" s="15"/>
      <c r="U76" s="15"/>
      <c r="V76" s="15"/>
      <c r="W76" s="108"/>
      <c r="X76" s="101"/>
      <c r="Y76" s="57"/>
      <c r="Z76" s="57"/>
      <c r="AA76" s="57"/>
      <c r="AB76" s="57"/>
      <c r="AC76" s="58"/>
      <c r="AD76" s="59"/>
      <c r="AE76" s="15"/>
      <c r="AF76" s="15"/>
      <c r="AG76" s="15"/>
      <c r="AH76" s="15"/>
      <c r="AI76" s="108"/>
      <c r="AJ76" s="101"/>
      <c r="AK76" s="57"/>
      <c r="AL76" s="57"/>
      <c r="AM76" s="57"/>
      <c r="AN76" s="57"/>
      <c r="AO76" s="58"/>
      <c r="AP76" s="59"/>
      <c r="AQ76" s="15"/>
      <c r="AR76" s="15"/>
      <c r="AS76" s="15"/>
      <c r="AT76" s="15"/>
      <c r="AU76" s="108"/>
      <c r="AV76" s="101">
        <v>10</v>
      </c>
      <c r="AW76" s="57"/>
      <c r="AX76" s="57">
        <v>20</v>
      </c>
      <c r="AY76" s="57">
        <v>6</v>
      </c>
      <c r="AZ76" s="57">
        <v>2</v>
      </c>
      <c r="BA76" s="58">
        <v>112</v>
      </c>
      <c r="BB76" s="59"/>
      <c r="BC76" s="15"/>
      <c r="BD76" s="15"/>
      <c r="BE76" s="15"/>
      <c r="BF76" s="15"/>
      <c r="BG76" s="108"/>
      <c r="BH76" s="101"/>
      <c r="BI76" s="57"/>
      <c r="BJ76" s="57"/>
      <c r="BK76" s="57"/>
      <c r="BL76" s="57"/>
      <c r="BM76" s="58"/>
      <c r="BN76" s="59"/>
      <c r="BO76" s="15"/>
      <c r="BP76" s="15"/>
      <c r="BQ76" s="15"/>
      <c r="BR76" s="15"/>
      <c r="BS76" s="108"/>
      <c r="BT76" s="149"/>
      <c r="BU76" s="60"/>
      <c r="BV76" s="60"/>
      <c r="BW76" s="60"/>
      <c r="BX76" s="60"/>
      <c r="BY76" s="60"/>
      <c r="BZ76" s="60">
        <v>6</v>
      </c>
      <c r="CA76" s="60"/>
      <c r="CB76" s="60"/>
      <c r="CC76" s="150"/>
      <c r="CD76" s="234">
        <v>6</v>
      </c>
      <c r="CE76" s="59">
        <f>ROUND(E76/25,1)</f>
        <v>1.5</v>
      </c>
      <c r="CF76" s="15">
        <v>4</v>
      </c>
      <c r="CG76" s="16">
        <v>6</v>
      </c>
      <c r="CH76" s="367"/>
      <c r="CI76"/>
      <c r="CJ76"/>
      <c r="CK76"/>
      <c r="CL76"/>
      <c r="CM76"/>
      <c r="CN76"/>
      <c r="CO76"/>
      <c r="CP76" s="92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</row>
    <row r="77" spans="1:256" ht="16.8" customHeight="1">
      <c r="A77" s="143">
        <v>2</v>
      </c>
      <c r="B77" s="229" t="s">
        <v>39</v>
      </c>
      <c r="C77" s="191" t="s">
        <v>17</v>
      </c>
      <c r="D77" s="205">
        <f t="shared" si="22"/>
        <v>125</v>
      </c>
      <c r="E77" s="38">
        <f t="shared" si="23"/>
        <v>38</v>
      </c>
      <c r="F77" s="138">
        <f t="shared" si="24"/>
        <v>10</v>
      </c>
      <c r="G77" s="99">
        <f t="shared" si="25"/>
        <v>0</v>
      </c>
      <c r="H77" s="99">
        <f t="shared" si="26"/>
        <v>20</v>
      </c>
      <c r="I77" s="99">
        <f t="shared" si="27"/>
        <v>6</v>
      </c>
      <c r="J77" s="99">
        <f t="shared" si="28"/>
        <v>2</v>
      </c>
      <c r="K77" s="99">
        <f t="shared" si="29"/>
        <v>87</v>
      </c>
      <c r="L77" s="102"/>
      <c r="M77" s="40"/>
      <c r="N77" s="40"/>
      <c r="O77" s="40"/>
      <c r="P77" s="40"/>
      <c r="Q77" s="41"/>
      <c r="R77" s="42"/>
      <c r="S77" s="12"/>
      <c r="T77" s="12"/>
      <c r="U77" s="12"/>
      <c r="V77" s="12"/>
      <c r="W77" s="103"/>
      <c r="X77" s="102"/>
      <c r="Y77" s="40"/>
      <c r="Z77" s="40"/>
      <c r="AA77" s="40"/>
      <c r="AB77" s="40"/>
      <c r="AC77" s="41"/>
      <c r="AD77" s="42"/>
      <c r="AE77" s="12"/>
      <c r="AF77" s="12"/>
      <c r="AG77" s="12"/>
      <c r="AH77" s="12"/>
      <c r="AI77" s="103"/>
      <c r="AJ77" s="102"/>
      <c r="AK77" s="40"/>
      <c r="AL77" s="40"/>
      <c r="AM77" s="40"/>
      <c r="AN77" s="40"/>
      <c r="AO77" s="41"/>
      <c r="AP77" s="42"/>
      <c r="AQ77" s="12"/>
      <c r="AR77" s="12"/>
      <c r="AS77" s="12"/>
      <c r="AT77" s="12"/>
      <c r="AU77" s="103"/>
      <c r="AV77" s="102">
        <v>10</v>
      </c>
      <c r="AW77" s="40"/>
      <c r="AX77" s="40">
        <v>20</v>
      </c>
      <c r="AY77" s="40">
        <v>6</v>
      </c>
      <c r="AZ77" s="40">
        <v>2</v>
      </c>
      <c r="BA77" s="41">
        <v>87</v>
      </c>
      <c r="BB77" s="42"/>
      <c r="BC77" s="12"/>
      <c r="BD77" s="12"/>
      <c r="BE77" s="12"/>
      <c r="BF77" s="12"/>
      <c r="BG77" s="103"/>
      <c r="BH77" s="102"/>
      <c r="BI77" s="40"/>
      <c r="BJ77" s="40"/>
      <c r="BK77" s="40"/>
      <c r="BL77" s="40"/>
      <c r="BM77" s="41"/>
      <c r="BN77" s="42"/>
      <c r="BO77" s="12"/>
      <c r="BP77" s="12"/>
      <c r="BQ77" s="12"/>
      <c r="BR77" s="12"/>
      <c r="BS77" s="103"/>
      <c r="BT77" s="134"/>
      <c r="BU77" s="47"/>
      <c r="BV77" s="47"/>
      <c r="BW77" s="47"/>
      <c r="BX77" s="47"/>
      <c r="BY77" s="47"/>
      <c r="BZ77" s="47">
        <v>5</v>
      </c>
      <c r="CA77" s="47"/>
      <c r="CB77" s="47"/>
      <c r="CC77" s="151"/>
      <c r="CD77" s="227">
        <v>5</v>
      </c>
      <c r="CE77" s="42">
        <f t="shared" ref="CE77:CE87" si="30">ROUND(E77/25,1)</f>
        <v>1.5</v>
      </c>
      <c r="CF77" s="12">
        <v>4</v>
      </c>
      <c r="CG77" s="14">
        <v>5</v>
      </c>
      <c r="CH77" s="368"/>
      <c r="CI77"/>
      <c r="CP77" s="92"/>
    </row>
    <row r="78" spans="1:256" ht="16.2" customHeight="1">
      <c r="A78" s="143">
        <v>3</v>
      </c>
      <c r="B78" s="231" t="s">
        <v>40</v>
      </c>
      <c r="C78" s="191" t="s">
        <v>17</v>
      </c>
      <c r="D78" s="205">
        <f t="shared" si="22"/>
        <v>100</v>
      </c>
      <c r="E78" s="38">
        <f t="shared" si="23"/>
        <v>38</v>
      </c>
      <c r="F78" s="138">
        <f t="shared" si="24"/>
        <v>10</v>
      </c>
      <c r="G78" s="99">
        <f t="shared" si="25"/>
        <v>0</v>
      </c>
      <c r="H78" s="99">
        <f t="shared" si="26"/>
        <v>20</v>
      </c>
      <c r="I78" s="99">
        <f t="shared" si="27"/>
        <v>6</v>
      </c>
      <c r="J78" s="99">
        <f t="shared" si="28"/>
        <v>2</v>
      </c>
      <c r="K78" s="99">
        <f t="shared" si="29"/>
        <v>62</v>
      </c>
      <c r="L78" s="102"/>
      <c r="M78" s="40"/>
      <c r="N78" s="40"/>
      <c r="O78" s="40"/>
      <c r="P78" s="40"/>
      <c r="Q78" s="41"/>
      <c r="R78" s="42"/>
      <c r="S78" s="12"/>
      <c r="T78" s="12"/>
      <c r="U78" s="12"/>
      <c r="V78" s="12"/>
      <c r="W78" s="103"/>
      <c r="X78" s="102"/>
      <c r="Y78" s="40"/>
      <c r="Z78" s="40"/>
      <c r="AA78" s="40"/>
      <c r="AB78" s="40"/>
      <c r="AC78" s="41"/>
      <c r="AD78" s="42"/>
      <c r="AE78" s="12"/>
      <c r="AF78" s="12"/>
      <c r="AG78" s="12"/>
      <c r="AH78" s="12"/>
      <c r="AI78" s="103"/>
      <c r="AJ78" s="102"/>
      <c r="AK78" s="40"/>
      <c r="AL78" s="40"/>
      <c r="AM78" s="40"/>
      <c r="AN78" s="40"/>
      <c r="AO78" s="41"/>
      <c r="AP78" s="42"/>
      <c r="AQ78" s="12"/>
      <c r="AR78" s="12"/>
      <c r="AS78" s="12"/>
      <c r="AT78" s="12"/>
      <c r="AU78" s="103"/>
      <c r="AV78" s="102">
        <v>10</v>
      </c>
      <c r="AW78" s="40"/>
      <c r="AX78" s="40">
        <v>20</v>
      </c>
      <c r="AY78" s="40">
        <v>6</v>
      </c>
      <c r="AZ78" s="40">
        <v>2</v>
      </c>
      <c r="BA78" s="41">
        <v>62</v>
      </c>
      <c r="BB78" s="42"/>
      <c r="BC78" s="12"/>
      <c r="BD78" s="12"/>
      <c r="BE78" s="12"/>
      <c r="BF78" s="12"/>
      <c r="BG78" s="103"/>
      <c r="BH78" s="102"/>
      <c r="BI78" s="40"/>
      <c r="BJ78" s="40"/>
      <c r="BK78" s="40"/>
      <c r="BL78" s="40"/>
      <c r="BM78" s="41"/>
      <c r="BN78" s="42"/>
      <c r="BO78" s="12"/>
      <c r="BP78" s="12"/>
      <c r="BQ78" s="12"/>
      <c r="BR78" s="12"/>
      <c r="BS78" s="103"/>
      <c r="BT78" s="134"/>
      <c r="BU78" s="47"/>
      <c r="BV78" s="47"/>
      <c r="BW78" s="47"/>
      <c r="BX78" s="47"/>
      <c r="BY78" s="47"/>
      <c r="BZ78" s="47">
        <v>4</v>
      </c>
      <c r="CA78" s="47"/>
      <c r="CB78" s="47"/>
      <c r="CC78" s="151"/>
      <c r="CD78" s="227">
        <v>4</v>
      </c>
      <c r="CE78" s="42">
        <f t="shared" si="30"/>
        <v>1.5</v>
      </c>
      <c r="CF78" s="12">
        <v>3</v>
      </c>
      <c r="CG78" s="14">
        <v>4</v>
      </c>
      <c r="CH78" s="368"/>
      <c r="CI78"/>
      <c r="CP78" s="92"/>
    </row>
    <row r="79" spans="1:256" s="199" customFormat="1" ht="17.399999999999999" customHeight="1">
      <c r="A79" s="143">
        <v>4</v>
      </c>
      <c r="B79" s="230" t="s">
        <v>41</v>
      </c>
      <c r="C79" s="191" t="s">
        <v>17</v>
      </c>
      <c r="D79" s="205">
        <f t="shared" si="22"/>
        <v>75</v>
      </c>
      <c r="E79" s="38">
        <f t="shared" si="23"/>
        <v>30</v>
      </c>
      <c r="F79" s="138">
        <f t="shared" si="24"/>
        <v>10</v>
      </c>
      <c r="G79" s="99">
        <f t="shared" si="25"/>
        <v>0</v>
      </c>
      <c r="H79" s="99">
        <f t="shared" si="26"/>
        <v>12</v>
      </c>
      <c r="I79" s="99">
        <f t="shared" si="27"/>
        <v>6</v>
      </c>
      <c r="J79" s="99">
        <f t="shared" si="28"/>
        <v>2</v>
      </c>
      <c r="K79" s="99">
        <f t="shared" si="29"/>
        <v>45</v>
      </c>
      <c r="L79" s="102"/>
      <c r="M79" s="40"/>
      <c r="N79" s="40"/>
      <c r="O79" s="40"/>
      <c r="P79" s="40"/>
      <c r="Q79" s="41"/>
      <c r="R79" s="42"/>
      <c r="S79" s="12"/>
      <c r="T79" s="12"/>
      <c r="U79" s="12"/>
      <c r="V79" s="12"/>
      <c r="W79" s="103"/>
      <c r="X79" s="102"/>
      <c r="Y79" s="40"/>
      <c r="Z79" s="40"/>
      <c r="AA79" s="40"/>
      <c r="AB79" s="40"/>
      <c r="AC79" s="41"/>
      <c r="AD79" s="42"/>
      <c r="AE79" s="12"/>
      <c r="AF79" s="12"/>
      <c r="AG79" s="12"/>
      <c r="AH79" s="12"/>
      <c r="AI79" s="103"/>
      <c r="AJ79" s="102"/>
      <c r="AK79" s="40"/>
      <c r="AL79" s="40"/>
      <c r="AM79" s="40"/>
      <c r="AN79" s="40"/>
      <c r="AO79" s="41"/>
      <c r="AP79" s="42"/>
      <c r="AQ79" s="12"/>
      <c r="AR79" s="12"/>
      <c r="AS79" s="12"/>
      <c r="AT79" s="12"/>
      <c r="AU79" s="103"/>
      <c r="AV79" s="102"/>
      <c r="AW79" s="40"/>
      <c r="AX79" s="40"/>
      <c r="AY79" s="40"/>
      <c r="AZ79" s="40"/>
      <c r="BA79" s="41"/>
      <c r="BB79" s="42">
        <v>10</v>
      </c>
      <c r="BC79" s="12"/>
      <c r="BD79" s="12">
        <v>12</v>
      </c>
      <c r="BE79" s="12">
        <v>6</v>
      </c>
      <c r="BF79" s="12">
        <v>2</v>
      </c>
      <c r="BG79" s="103">
        <v>45</v>
      </c>
      <c r="BH79" s="102"/>
      <c r="BI79" s="40"/>
      <c r="BJ79" s="40"/>
      <c r="BK79" s="40"/>
      <c r="BL79" s="40"/>
      <c r="BM79" s="41"/>
      <c r="BN79" s="42"/>
      <c r="BO79" s="12"/>
      <c r="BP79" s="12"/>
      <c r="BQ79" s="12"/>
      <c r="BR79" s="12"/>
      <c r="BS79" s="103"/>
      <c r="BT79" s="134"/>
      <c r="BU79" s="47"/>
      <c r="BV79" s="47"/>
      <c r="BW79" s="47"/>
      <c r="BX79" s="47"/>
      <c r="BY79" s="47"/>
      <c r="BZ79" s="47"/>
      <c r="CA79" s="47">
        <v>3</v>
      </c>
      <c r="CB79" s="47"/>
      <c r="CC79" s="151"/>
      <c r="CD79" s="227">
        <v>3</v>
      </c>
      <c r="CE79" s="42">
        <f t="shared" si="30"/>
        <v>1.2</v>
      </c>
      <c r="CF79" s="12">
        <v>2</v>
      </c>
      <c r="CG79" s="14">
        <v>3</v>
      </c>
      <c r="CH79" s="369"/>
      <c r="CP79" s="209"/>
    </row>
    <row r="80" spans="1:256" s="199" customFormat="1" ht="16.8" customHeight="1">
      <c r="A80" s="143">
        <v>5</v>
      </c>
      <c r="B80" s="237" t="s">
        <v>42</v>
      </c>
      <c r="C80" s="191" t="s">
        <v>17</v>
      </c>
      <c r="D80" s="205">
        <f t="shared" si="22"/>
        <v>75</v>
      </c>
      <c r="E80" s="38">
        <f t="shared" si="23"/>
        <v>30</v>
      </c>
      <c r="F80" s="138">
        <f t="shared" si="24"/>
        <v>10</v>
      </c>
      <c r="G80" s="99">
        <f t="shared" si="25"/>
        <v>0</v>
      </c>
      <c r="H80" s="99">
        <f t="shared" si="26"/>
        <v>12</v>
      </c>
      <c r="I80" s="99">
        <f t="shared" si="27"/>
        <v>6</v>
      </c>
      <c r="J80" s="99">
        <f t="shared" si="28"/>
        <v>2</v>
      </c>
      <c r="K80" s="99">
        <f t="shared" si="29"/>
        <v>45</v>
      </c>
      <c r="L80" s="102"/>
      <c r="M80" s="40"/>
      <c r="N80" s="40"/>
      <c r="O80" s="40"/>
      <c r="P80" s="40"/>
      <c r="Q80" s="41"/>
      <c r="R80" s="42"/>
      <c r="S80" s="12"/>
      <c r="T80" s="12"/>
      <c r="U80" s="12"/>
      <c r="V80" s="12"/>
      <c r="W80" s="103"/>
      <c r="X80" s="102"/>
      <c r="Y80" s="40"/>
      <c r="Z80" s="40"/>
      <c r="AA80" s="40"/>
      <c r="AB80" s="40"/>
      <c r="AC80" s="41"/>
      <c r="AD80" s="42"/>
      <c r="AE80" s="12"/>
      <c r="AF80" s="12"/>
      <c r="AG80" s="12"/>
      <c r="AH80" s="12"/>
      <c r="AI80" s="103"/>
      <c r="AJ80" s="102"/>
      <c r="AK80" s="40"/>
      <c r="AL80" s="40"/>
      <c r="AM80" s="40"/>
      <c r="AN80" s="40"/>
      <c r="AO80" s="41"/>
      <c r="AP80" s="42"/>
      <c r="AQ80" s="12"/>
      <c r="AR80" s="12"/>
      <c r="AS80" s="12"/>
      <c r="AT80" s="12"/>
      <c r="AU80" s="103"/>
      <c r="AV80" s="102"/>
      <c r="AW80" s="40"/>
      <c r="AX80" s="40"/>
      <c r="AY80" s="40"/>
      <c r="AZ80" s="40"/>
      <c r="BA80" s="41"/>
      <c r="BB80" s="42">
        <v>10</v>
      </c>
      <c r="BC80" s="12"/>
      <c r="BD80" s="12">
        <v>12</v>
      </c>
      <c r="BE80" s="12">
        <v>6</v>
      </c>
      <c r="BF80" s="12">
        <v>2</v>
      </c>
      <c r="BG80" s="103">
        <v>45</v>
      </c>
      <c r="BH80" s="102"/>
      <c r="BI80" s="40"/>
      <c r="BJ80" s="40"/>
      <c r="BK80" s="40"/>
      <c r="BL80" s="40"/>
      <c r="BM80" s="41"/>
      <c r="BN80" s="42"/>
      <c r="BO80" s="12"/>
      <c r="BP80" s="12"/>
      <c r="BQ80" s="12"/>
      <c r="BR80" s="12"/>
      <c r="BS80" s="103"/>
      <c r="BT80" s="134"/>
      <c r="BU80" s="47"/>
      <c r="BV80" s="47"/>
      <c r="BW80" s="47"/>
      <c r="BX80" s="47"/>
      <c r="BY80" s="47"/>
      <c r="BZ80" s="47"/>
      <c r="CA80" s="47">
        <v>3</v>
      </c>
      <c r="CB80" s="47"/>
      <c r="CC80" s="151"/>
      <c r="CD80" s="227">
        <v>3</v>
      </c>
      <c r="CE80" s="42">
        <f t="shared" si="30"/>
        <v>1.2</v>
      </c>
      <c r="CF80" s="12">
        <v>3</v>
      </c>
      <c r="CG80" s="14">
        <v>3</v>
      </c>
      <c r="CH80" s="369"/>
      <c r="CP80" s="209"/>
    </row>
    <row r="81" spans="1:94" s="199" customFormat="1">
      <c r="A81" s="143">
        <v>6</v>
      </c>
      <c r="B81" s="195" t="s">
        <v>43</v>
      </c>
      <c r="C81" s="191" t="s">
        <v>17</v>
      </c>
      <c r="D81" s="205">
        <f t="shared" si="22"/>
        <v>75</v>
      </c>
      <c r="E81" s="38">
        <f t="shared" si="23"/>
        <v>30</v>
      </c>
      <c r="F81" s="138">
        <f t="shared" si="24"/>
        <v>10</v>
      </c>
      <c r="G81" s="99">
        <f t="shared" si="25"/>
        <v>0</v>
      </c>
      <c r="H81" s="99">
        <f t="shared" si="26"/>
        <v>12</v>
      </c>
      <c r="I81" s="99">
        <f t="shared" si="27"/>
        <v>6</v>
      </c>
      <c r="J81" s="99">
        <f t="shared" si="28"/>
        <v>2</v>
      </c>
      <c r="K81" s="99">
        <f t="shared" si="29"/>
        <v>45</v>
      </c>
      <c r="L81" s="102"/>
      <c r="M81" s="40"/>
      <c r="N81" s="40"/>
      <c r="O81" s="40"/>
      <c r="P81" s="40"/>
      <c r="Q81" s="41"/>
      <c r="R81" s="42"/>
      <c r="S81" s="12"/>
      <c r="T81" s="12"/>
      <c r="U81" s="12"/>
      <c r="V81" s="12"/>
      <c r="W81" s="103"/>
      <c r="X81" s="102"/>
      <c r="Y81" s="40"/>
      <c r="Z81" s="40"/>
      <c r="AA81" s="40"/>
      <c r="AB81" s="40"/>
      <c r="AC81" s="41"/>
      <c r="AD81" s="42"/>
      <c r="AE81" s="12"/>
      <c r="AF81" s="12"/>
      <c r="AG81" s="12"/>
      <c r="AH81" s="12"/>
      <c r="AI81" s="103"/>
      <c r="AJ81" s="102"/>
      <c r="AK81" s="40"/>
      <c r="AL81" s="40"/>
      <c r="AM81" s="40"/>
      <c r="AN81" s="40"/>
      <c r="AO81" s="41"/>
      <c r="AP81" s="42"/>
      <c r="AQ81" s="12"/>
      <c r="AR81" s="12"/>
      <c r="AS81" s="12"/>
      <c r="AT81" s="12"/>
      <c r="AU81" s="103"/>
      <c r="AV81" s="102"/>
      <c r="AW81" s="40"/>
      <c r="AX81" s="40"/>
      <c r="AY81" s="40"/>
      <c r="AZ81" s="40"/>
      <c r="BA81" s="41"/>
      <c r="BB81" s="42">
        <v>10</v>
      </c>
      <c r="BC81" s="12"/>
      <c r="BD81" s="12">
        <v>12</v>
      </c>
      <c r="BE81" s="12">
        <v>6</v>
      </c>
      <c r="BF81" s="12">
        <v>2</v>
      </c>
      <c r="BG81" s="103">
        <v>45</v>
      </c>
      <c r="BH81" s="102"/>
      <c r="BI81" s="40"/>
      <c r="BJ81" s="40"/>
      <c r="BK81" s="40"/>
      <c r="BL81" s="40"/>
      <c r="BM81" s="41"/>
      <c r="BN81" s="42"/>
      <c r="BO81" s="12"/>
      <c r="BP81" s="12"/>
      <c r="BQ81" s="12"/>
      <c r="BR81" s="12"/>
      <c r="BS81" s="103"/>
      <c r="BT81" s="134"/>
      <c r="BU81" s="47"/>
      <c r="BV81" s="47"/>
      <c r="BW81" s="47"/>
      <c r="BX81" s="47"/>
      <c r="BY81" s="47"/>
      <c r="BZ81" s="47"/>
      <c r="CA81" s="47">
        <v>3</v>
      </c>
      <c r="CB81" s="47"/>
      <c r="CC81" s="151"/>
      <c r="CD81" s="227">
        <v>3</v>
      </c>
      <c r="CE81" s="42">
        <f t="shared" si="30"/>
        <v>1.2</v>
      </c>
      <c r="CF81" s="12">
        <v>3</v>
      </c>
      <c r="CG81" s="14">
        <v>3</v>
      </c>
      <c r="CH81" s="369"/>
      <c r="CP81" s="209"/>
    </row>
    <row r="82" spans="1:94">
      <c r="A82" s="143">
        <v>7</v>
      </c>
      <c r="B82" s="238" t="s">
        <v>44</v>
      </c>
      <c r="C82" s="191" t="s">
        <v>17</v>
      </c>
      <c r="D82" s="205">
        <f t="shared" si="22"/>
        <v>150</v>
      </c>
      <c r="E82" s="38">
        <f t="shared" si="23"/>
        <v>38</v>
      </c>
      <c r="F82" s="138">
        <f t="shared" si="24"/>
        <v>10</v>
      </c>
      <c r="G82" s="99">
        <f t="shared" si="25"/>
        <v>0</v>
      </c>
      <c r="H82" s="99">
        <f t="shared" si="26"/>
        <v>20</v>
      </c>
      <c r="I82" s="99">
        <f t="shared" si="27"/>
        <v>6</v>
      </c>
      <c r="J82" s="99">
        <f t="shared" si="28"/>
        <v>2</v>
      </c>
      <c r="K82" s="99">
        <f t="shared" si="29"/>
        <v>112</v>
      </c>
      <c r="L82" s="102"/>
      <c r="M82" s="40"/>
      <c r="N82" s="40"/>
      <c r="O82" s="40"/>
      <c r="P82" s="40"/>
      <c r="Q82" s="41"/>
      <c r="R82" s="42"/>
      <c r="S82" s="12"/>
      <c r="T82" s="12"/>
      <c r="U82" s="12"/>
      <c r="V82" s="12"/>
      <c r="W82" s="103"/>
      <c r="X82" s="102"/>
      <c r="Y82" s="40"/>
      <c r="Z82" s="40"/>
      <c r="AA82" s="40"/>
      <c r="AB82" s="40"/>
      <c r="AC82" s="41"/>
      <c r="AD82" s="42"/>
      <c r="AE82" s="12"/>
      <c r="AF82" s="12"/>
      <c r="AG82" s="12"/>
      <c r="AH82" s="12"/>
      <c r="AI82" s="103"/>
      <c r="AJ82" s="102"/>
      <c r="AK82" s="40"/>
      <c r="AL82" s="40"/>
      <c r="AM82" s="40"/>
      <c r="AN82" s="40"/>
      <c r="AO82" s="41"/>
      <c r="AP82" s="42"/>
      <c r="AQ82" s="12"/>
      <c r="AR82" s="12"/>
      <c r="AS82" s="12"/>
      <c r="AT82" s="12"/>
      <c r="AU82" s="103"/>
      <c r="AV82" s="102"/>
      <c r="AW82" s="40"/>
      <c r="AX82" s="40"/>
      <c r="AY82" s="40"/>
      <c r="AZ82" s="40"/>
      <c r="BA82" s="41"/>
      <c r="BB82" s="42"/>
      <c r="BC82" s="12"/>
      <c r="BD82" s="12"/>
      <c r="BE82" s="12"/>
      <c r="BF82" s="12"/>
      <c r="BG82" s="103"/>
      <c r="BH82" s="102">
        <v>10</v>
      </c>
      <c r="BI82" s="40"/>
      <c r="BJ82" s="40">
        <v>20</v>
      </c>
      <c r="BK82" s="40">
        <v>6</v>
      </c>
      <c r="BL82" s="40">
        <v>2</v>
      </c>
      <c r="BM82" s="41">
        <v>112</v>
      </c>
      <c r="BN82" s="42"/>
      <c r="BO82" s="12"/>
      <c r="BP82" s="12"/>
      <c r="BQ82" s="12"/>
      <c r="BR82" s="12"/>
      <c r="BS82" s="103"/>
      <c r="BT82" s="134"/>
      <c r="BU82" s="47"/>
      <c r="BV82" s="47"/>
      <c r="BW82" s="47"/>
      <c r="BX82" s="47"/>
      <c r="BY82" s="47"/>
      <c r="BZ82" s="47"/>
      <c r="CA82" s="47"/>
      <c r="CB82" s="47">
        <v>6</v>
      </c>
      <c r="CC82" s="151"/>
      <c r="CD82" s="227">
        <v>6</v>
      </c>
      <c r="CE82" s="42">
        <f t="shared" si="30"/>
        <v>1.5</v>
      </c>
      <c r="CF82" s="12">
        <v>5</v>
      </c>
      <c r="CG82" s="14">
        <v>6</v>
      </c>
      <c r="CH82" s="368"/>
      <c r="CI82"/>
      <c r="CP82" s="92"/>
    </row>
    <row r="83" spans="1:94" ht="15.6" customHeight="1">
      <c r="A83" s="143">
        <v>8</v>
      </c>
      <c r="B83" s="237" t="s">
        <v>45</v>
      </c>
      <c r="C83" s="191" t="s">
        <v>17</v>
      </c>
      <c r="D83" s="205">
        <f t="shared" si="22"/>
        <v>125</v>
      </c>
      <c r="E83" s="38">
        <f t="shared" si="23"/>
        <v>38</v>
      </c>
      <c r="F83" s="138">
        <f t="shared" si="24"/>
        <v>10</v>
      </c>
      <c r="G83" s="99">
        <f t="shared" si="25"/>
        <v>0</v>
      </c>
      <c r="H83" s="99">
        <f t="shared" si="26"/>
        <v>20</v>
      </c>
      <c r="I83" s="99">
        <f t="shared" si="27"/>
        <v>6</v>
      </c>
      <c r="J83" s="99">
        <f t="shared" si="28"/>
        <v>2</v>
      </c>
      <c r="K83" s="99">
        <f t="shared" si="29"/>
        <v>87</v>
      </c>
      <c r="L83" s="102"/>
      <c r="M83" s="40"/>
      <c r="N83" s="40"/>
      <c r="O83" s="40"/>
      <c r="P83" s="40"/>
      <c r="Q83" s="41"/>
      <c r="R83" s="42"/>
      <c r="S83" s="12"/>
      <c r="T83" s="12"/>
      <c r="U83" s="12"/>
      <c r="V83" s="12"/>
      <c r="W83" s="103"/>
      <c r="X83" s="102"/>
      <c r="Y83" s="40"/>
      <c r="Z83" s="40"/>
      <c r="AA83" s="40"/>
      <c r="AB83" s="40"/>
      <c r="AC83" s="41"/>
      <c r="AD83" s="42"/>
      <c r="AE83" s="12"/>
      <c r="AF83" s="12"/>
      <c r="AG83" s="12"/>
      <c r="AH83" s="12"/>
      <c r="AI83" s="103"/>
      <c r="AJ83" s="102"/>
      <c r="AK83" s="40"/>
      <c r="AL83" s="40"/>
      <c r="AM83" s="40"/>
      <c r="AN83" s="40"/>
      <c r="AO83" s="41"/>
      <c r="AP83" s="42"/>
      <c r="AQ83" s="12"/>
      <c r="AR83" s="12"/>
      <c r="AS83" s="12"/>
      <c r="AT83" s="12"/>
      <c r="AU83" s="103"/>
      <c r="AV83" s="102"/>
      <c r="AW83" s="40"/>
      <c r="AX83" s="40"/>
      <c r="AY83" s="40"/>
      <c r="AZ83" s="40"/>
      <c r="BA83" s="41"/>
      <c r="BB83" s="42"/>
      <c r="BC83" s="12"/>
      <c r="BD83" s="12"/>
      <c r="BE83" s="12"/>
      <c r="BF83" s="12"/>
      <c r="BG83" s="103"/>
      <c r="BH83" s="102">
        <v>10</v>
      </c>
      <c r="BI83" s="40"/>
      <c r="BJ83" s="40">
        <v>20</v>
      </c>
      <c r="BK83" s="40">
        <v>6</v>
      </c>
      <c r="BL83" s="40">
        <v>2</v>
      </c>
      <c r="BM83" s="41">
        <v>87</v>
      </c>
      <c r="BN83" s="42"/>
      <c r="BO83" s="12"/>
      <c r="BP83" s="12"/>
      <c r="BQ83" s="12"/>
      <c r="BR83" s="12"/>
      <c r="BS83" s="103"/>
      <c r="BT83" s="134"/>
      <c r="BU83" s="47"/>
      <c r="BV83" s="47"/>
      <c r="BW83" s="47"/>
      <c r="BX83" s="47"/>
      <c r="BY83" s="47"/>
      <c r="BZ83" s="47"/>
      <c r="CA83" s="47"/>
      <c r="CB83" s="47">
        <v>5</v>
      </c>
      <c r="CC83" s="151"/>
      <c r="CD83" s="227">
        <v>5</v>
      </c>
      <c r="CE83" s="42">
        <f t="shared" si="30"/>
        <v>1.5</v>
      </c>
      <c r="CF83" s="12">
        <v>4</v>
      </c>
      <c r="CG83" s="14">
        <v>5</v>
      </c>
      <c r="CH83" s="368"/>
      <c r="CI83"/>
      <c r="CP83" s="92"/>
    </row>
    <row r="84" spans="1:94">
      <c r="A84" s="143">
        <v>9</v>
      </c>
      <c r="B84" s="231" t="s">
        <v>31</v>
      </c>
      <c r="C84" s="191" t="s">
        <v>17</v>
      </c>
      <c r="D84" s="205">
        <f t="shared" si="22"/>
        <v>100</v>
      </c>
      <c r="E84" s="38">
        <f t="shared" si="23"/>
        <v>23</v>
      </c>
      <c r="F84" s="138">
        <f t="shared" si="24"/>
        <v>0</v>
      </c>
      <c r="G84" s="99">
        <f t="shared" si="25"/>
        <v>0</v>
      </c>
      <c r="H84" s="99">
        <f t="shared" si="26"/>
        <v>20</v>
      </c>
      <c r="I84" s="99">
        <f t="shared" si="27"/>
        <v>2</v>
      </c>
      <c r="J84" s="99">
        <f t="shared" si="28"/>
        <v>1</v>
      </c>
      <c r="K84" s="99">
        <f t="shared" si="29"/>
        <v>77</v>
      </c>
      <c r="L84" s="102"/>
      <c r="M84" s="40"/>
      <c r="N84" s="40"/>
      <c r="O84" s="40"/>
      <c r="P84" s="40"/>
      <c r="Q84" s="41"/>
      <c r="R84" s="42"/>
      <c r="S84" s="12"/>
      <c r="T84" s="12"/>
      <c r="U84" s="12"/>
      <c r="V84" s="12"/>
      <c r="W84" s="103"/>
      <c r="X84" s="102"/>
      <c r="Y84" s="40"/>
      <c r="Z84" s="40"/>
      <c r="AA84" s="40"/>
      <c r="AB84" s="40"/>
      <c r="AC84" s="41"/>
      <c r="AD84" s="42"/>
      <c r="AE84" s="12"/>
      <c r="AF84" s="12"/>
      <c r="AG84" s="12"/>
      <c r="AH84" s="12"/>
      <c r="AI84" s="103"/>
      <c r="AJ84" s="102"/>
      <c r="AK84" s="40"/>
      <c r="AL84" s="40"/>
      <c r="AM84" s="40"/>
      <c r="AN84" s="40"/>
      <c r="AO84" s="41"/>
      <c r="AP84" s="42"/>
      <c r="AQ84" s="12"/>
      <c r="AR84" s="12"/>
      <c r="AS84" s="12"/>
      <c r="AT84" s="12"/>
      <c r="AU84" s="103"/>
      <c r="AV84" s="102"/>
      <c r="AW84" s="40"/>
      <c r="AX84" s="40"/>
      <c r="AY84" s="40"/>
      <c r="AZ84" s="40"/>
      <c r="BA84" s="41"/>
      <c r="BB84" s="42"/>
      <c r="BC84" s="12"/>
      <c r="BD84" s="12"/>
      <c r="BE84" s="12"/>
      <c r="BF84" s="12"/>
      <c r="BG84" s="103"/>
      <c r="BH84" s="102"/>
      <c r="BI84" s="40"/>
      <c r="BJ84" s="40">
        <v>20</v>
      </c>
      <c r="BK84" s="40">
        <v>2</v>
      </c>
      <c r="BL84" s="40">
        <v>1</v>
      </c>
      <c r="BM84" s="41">
        <v>77</v>
      </c>
      <c r="BN84" s="42"/>
      <c r="BO84" s="12"/>
      <c r="BP84" s="12"/>
      <c r="BQ84" s="12"/>
      <c r="BR84" s="12"/>
      <c r="BS84" s="103"/>
      <c r="BT84" s="134"/>
      <c r="BU84" s="47"/>
      <c r="BV84" s="47"/>
      <c r="BW84" s="47"/>
      <c r="BX84" s="47"/>
      <c r="BY84" s="47"/>
      <c r="BZ84" s="47"/>
      <c r="CA84" s="47"/>
      <c r="CB84" s="47">
        <v>4</v>
      </c>
      <c r="CC84" s="151"/>
      <c r="CD84" s="227">
        <v>4</v>
      </c>
      <c r="CE84" s="42">
        <f t="shared" si="30"/>
        <v>0.9</v>
      </c>
      <c r="CF84" s="12">
        <v>4</v>
      </c>
      <c r="CG84" s="14">
        <v>4</v>
      </c>
      <c r="CH84" s="368"/>
      <c r="CI84"/>
      <c r="CP84" s="92"/>
    </row>
    <row r="85" spans="1:94">
      <c r="A85" s="143">
        <v>10</v>
      </c>
      <c r="B85" s="237" t="s">
        <v>46</v>
      </c>
      <c r="C85" s="191" t="s">
        <v>17</v>
      </c>
      <c r="D85" s="205">
        <f t="shared" si="22"/>
        <v>100</v>
      </c>
      <c r="E85" s="38">
        <f t="shared" si="23"/>
        <v>38</v>
      </c>
      <c r="F85" s="138">
        <f t="shared" si="24"/>
        <v>10</v>
      </c>
      <c r="G85" s="99">
        <f t="shared" si="25"/>
        <v>0</v>
      </c>
      <c r="H85" s="99">
        <f t="shared" si="26"/>
        <v>20</v>
      </c>
      <c r="I85" s="99">
        <f t="shared" si="27"/>
        <v>6</v>
      </c>
      <c r="J85" s="99">
        <f t="shared" si="28"/>
        <v>2</v>
      </c>
      <c r="K85" s="99">
        <f t="shared" si="29"/>
        <v>62</v>
      </c>
      <c r="L85" s="102"/>
      <c r="M85" s="40"/>
      <c r="N85" s="40"/>
      <c r="O85" s="40"/>
      <c r="P85" s="40"/>
      <c r="Q85" s="41"/>
      <c r="R85" s="42"/>
      <c r="S85" s="12"/>
      <c r="T85" s="12"/>
      <c r="U85" s="12"/>
      <c r="V85" s="12"/>
      <c r="W85" s="103"/>
      <c r="X85" s="102"/>
      <c r="Y85" s="40"/>
      <c r="Z85" s="40"/>
      <c r="AA85" s="40"/>
      <c r="AB85" s="40"/>
      <c r="AC85" s="41"/>
      <c r="AD85" s="42"/>
      <c r="AE85" s="12"/>
      <c r="AF85" s="12"/>
      <c r="AG85" s="12"/>
      <c r="AH85" s="12"/>
      <c r="AI85" s="103"/>
      <c r="AJ85" s="102"/>
      <c r="AK85" s="40"/>
      <c r="AL85" s="40"/>
      <c r="AM85" s="40"/>
      <c r="AN85" s="40"/>
      <c r="AO85" s="41"/>
      <c r="AP85" s="42"/>
      <c r="AQ85" s="12"/>
      <c r="AR85" s="12"/>
      <c r="AS85" s="12"/>
      <c r="AT85" s="12"/>
      <c r="AU85" s="103"/>
      <c r="AV85" s="102"/>
      <c r="AW85" s="40"/>
      <c r="AX85" s="40"/>
      <c r="AY85" s="40"/>
      <c r="AZ85" s="40"/>
      <c r="BA85" s="41"/>
      <c r="BB85" s="42"/>
      <c r="BC85" s="12"/>
      <c r="BD85" s="12"/>
      <c r="BE85" s="12"/>
      <c r="BF85" s="12"/>
      <c r="BG85" s="103"/>
      <c r="BH85" s="102"/>
      <c r="BI85" s="40"/>
      <c r="BJ85" s="40"/>
      <c r="BK85" s="40"/>
      <c r="BL85" s="40"/>
      <c r="BM85" s="41"/>
      <c r="BN85" s="42">
        <v>10</v>
      </c>
      <c r="BO85" s="12"/>
      <c r="BP85" s="12">
        <v>20</v>
      </c>
      <c r="BQ85" s="12">
        <v>6</v>
      </c>
      <c r="BR85" s="12">
        <v>2</v>
      </c>
      <c r="BS85" s="103">
        <v>62</v>
      </c>
      <c r="BT85" s="134"/>
      <c r="BU85" s="47"/>
      <c r="BV85" s="47"/>
      <c r="BW85" s="47"/>
      <c r="BX85" s="47"/>
      <c r="BY85" s="47"/>
      <c r="BZ85" s="47"/>
      <c r="CA85" s="47"/>
      <c r="CB85" s="47"/>
      <c r="CC85" s="151">
        <v>4</v>
      </c>
      <c r="CD85" s="227">
        <v>4</v>
      </c>
      <c r="CE85" s="42">
        <f t="shared" si="30"/>
        <v>1.5</v>
      </c>
      <c r="CF85" s="12">
        <v>3</v>
      </c>
      <c r="CG85" s="14">
        <v>4</v>
      </c>
      <c r="CH85" s="368"/>
      <c r="CI85"/>
      <c r="CP85" s="92"/>
    </row>
    <row r="86" spans="1:94" ht="16.8" customHeight="1">
      <c r="A86" s="143">
        <v>11</v>
      </c>
      <c r="B86" s="195" t="s">
        <v>47</v>
      </c>
      <c r="C86" s="191" t="s">
        <v>17</v>
      </c>
      <c r="D86" s="205">
        <f t="shared" si="22"/>
        <v>150</v>
      </c>
      <c r="E86" s="38">
        <f t="shared" si="23"/>
        <v>38</v>
      </c>
      <c r="F86" s="138">
        <v>0</v>
      </c>
      <c r="G86" s="99">
        <f t="shared" si="25"/>
        <v>0</v>
      </c>
      <c r="H86" s="99">
        <v>30</v>
      </c>
      <c r="I86" s="99">
        <f t="shared" si="27"/>
        <v>6</v>
      </c>
      <c r="J86" s="99">
        <f t="shared" si="28"/>
        <v>2</v>
      </c>
      <c r="K86" s="99">
        <f t="shared" si="29"/>
        <v>112</v>
      </c>
      <c r="L86" s="102"/>
      <c r="M86" s="40"/>
      <c r="N86" s="40"/>
      <c r="O86" s="40"/>
      <c r="P86" s="40"/>
      <c r="Q86" s="41"/>
      <c r="R86" s="42"/>
      <c r="S86" s="12"/>
      <c r="T86" s="12"/>
      <c r="U86" s="12"/>
      <c r="V86" s="12"/>
      <c r="W86" s="103"/>
      <c r="X86" s="102"/>
      <c r="Y86" s="40"/>
      <c r="Z86" s="40"/>
      <c r="AA86" s="40"/>
      <c r="AB86" s="40"/>
      <c r="AC86" s="41"/>
      <c r="AD86" s="42"/>
      <c r="AE86" s="12"/>
      <c r="AF86" s="12"/>
      <c r="AG86" s="12"/>
      <c r="AH86" s="12"/>
      <c r="AI86" s="103"/>
      <c r="AJ86" s="102"/>
      <c r="AK86" s="40"/>
      <c r="AL86" s="40"/>
      <c r="AM86" s="40"/>
      <c r="AN86" s="40"/>
      <c r="AO86" s="41"/>
      <c r="AP86" s="42"/>
      <c r="AQ86" s="12"/>
      <c r="AR86" s="12"/>
      <c r="AS86" s="12"/>
      <c r="AT86" s="12"/>
      <c r="AU86" s="103"/>
      <c r="AV86" s="102"/>
      <c r="AW86" s="40"/>
      <c r="AX86" s="40"/>
      <c r="AY86" s="40"/>
      <c r="AZ86" s="40"/>
      <c r="BA86" s="41"/>
      <c r="BB86" s="42"/>
      <c r="BC86" s="12"/>
      <c r="BD86" s="12"/>
      <c r="BE86" s="12"/>
      <c r="BF86" s="12"/>
      <c r="BG86" s="103"/>
      <c r="BH86" s="102"/>
      <c r="BI86" s="40"/>
      <c r="BJ86" s="40"/>
      <c r="BK86" s="40"/>
      <c r="BL86" s="40"/>
      <c r="BM86" s="41"/>
      <c r="BN86" s="42">
        <v>0</v>
      </c>
      <c r="BO86" s="12"/>
      <c r="BP86" s="12">
        <v>30</v>
      </c>
      <c r="BQ86" s="12">
        <v>6</v>
      </c>
      <c r="BR86" s="12">
        <v>2</v>
      </c>
      <c r="BS86" s="103">
        <v>112</v>
      </c>
      <c r="BT86" s="134"/>
      <c r="BU86" s="47"/>
      <c r="BV86" s="47"/>
      <c r="BW86" s="47"/>
      <c r="BX86" s="47"/>
      <c r="BY86" s="47"/>
      <c r="BZ86" s="47"/>
      <c r="CA86" s="47"/>
      <c r="CB86" s="47"/>
      <c r="CC86" s="151">
        <v>6</v>
      </c>
      <c r="CD86" s="227">
        <v>6</v>
      </c>
      <c r="CE86" s="42">
        <f t="shared" si="30"/>
        <v>1.5</v>
      </c>
      <c r="CF86" s="12">
        <v>5</v>
      </c>
      <c r="CG86" s="14">
        <v>6</v>
      </c>
      <c r="CH86" s="368"/>
      <c r="CI86"/>
      <c r="CP86" s="92"/>
    </row>
    <row r="87" spans="1:94" s="204" customFormat="1" ht="16.2" thickBot="1">
      <c r="A87" s="156">
        <v>12</v>
      </c>
      <c r="B87" s="239" t="s">
        <v>30</v>
      </c>
      <c r="C87" s="192" t="s">
        <v>17</v>
      </c>
      <c r="D87" s="203">
        <f t="shared" si="22"/>
        <v>175</v>
      </c>
      <c r="E87" s="68">
        <f t="shared" si="23"/>
        <v>38</v>
      </c>
      <c r="F87" s="153">
        <v>0</v>
      </c>
      <c r="G87" s="154">
        <f t="shared" si="25"/>
        <v>0</v>
      </c>
      <c r="H87" s="154">
        <v>30</v>
      </c>
      <c r="I87" s="154">
        <f t="shared" si="27"/>
        <v>6</v>
      </c>
      <c r="J87" s="99">
        <f t="shared" si="28"/>
        <v>2</v>
      </c>
      <c r="K87" s="99">
        <f t="shared" si="29"/>
        <v>137</v>
      </c>
      <c r="L87" s="69"/>
      <c r="M87" s="50"/>
      <c r="N87" s="50"/>
      <c r="O87" s="50"/>
      <c r="P87" s="50"/>
      <c r="Q87" s="51"/>
      <c r="R87" s="53"/>
      <c r="S87" s="10"/>
      <c r="T87" s="10"/>
      <c r="U87" s="10"/>
      <c r="V87" s="10"/>
      <c r="W87" s="166"/>
      <c r="X87" s="69"/>
      <c r="Y87" s="50"/>
      <c r="Z87" s="50"/>
      <c r="AA87" s="50"/>
      <c r="AB87" s="50"/>
      <c r="AC87" s="51"/>
      <c r="AD87" s="53"/>
      <c r="AE87" s="10"/>
      <c r="AF87" s="10"/>
      <c r="AG87" s="10"/>
      <c r="AH87" s="10"/>
      <c r="AI87" s="166"/>
      <c r="AJ87" s="69"/>
      <c r="AK87" s="50"/>
      <c r="AL87" s="50"/>
      <c r="AM87" s="50"/>
      <c r="AN87" s="50"/>
      <c r="AO87" s="51"/>
      <c r="AP87" s="53"/>
      <c r="AQ87" s="10"/>
      <c r="AR87" s="10"/>
      <c r="AS87" s="10"/>
      <c r="AT87" s="10"/>
      <c r="AU87" s="166"/>
      <c r="AV87" s="69"/>
      <c r="AW87" s="50"/>
      <c r="AX87" s="50"/>
      <c r="AY87" s="50"/>
      <c r="AZ87" s="50"/>
      <c r="BA87" s="51"/>
      <c r="BB87" s="53"/>
      <c r="BC87" s="10"/>
      <c r="BD87" s="10"/>
      <c r="BE87" s="10"/>
      <c r="BF87" s="10"/>
      <c r="BG87" s="166"/>
      <c r="BH87" s="69"/>
      <c r="BI87" s="50"/>
      <c r="BJ87" s="50"/>
      <c r="BK87" s="50"/>
      <c r="BL87" s="50"/>
      <c r="BM87" s="51"/>
      <c r="BN87" s="53">
        <v>0</v>
      </c>
      <c r="BO87" s="10"/>
      <c r="BP87" s="10">
        <v>30</v>
      </c>
      <c r="BQ87" s="10">
        <v>6</v>
      </c>
      <c r="BR87" s="10">
        <v>2</v>
      </c>
      <c r="BS87" s="166">
        <v>137</v>
      </c>
      <c r="BT87" s="74"/>
      <c r="BU87" s="65"/>
      <c r="BV87" s="65"/>
      <c r="BW87" s="65"/>
      <c r="BX87" s="65"/>
      <c r="BY87" s="65"/>
      <c r="BZ87" s="65"/>
      <c r="CA87" s="65"/>
      <c r="CB87" s="65"/>
      <c r="CC87" s="174">
        <v>7</v>
      </c>
      <c r="CD87" s="235">
        <v>7</v>
      </c>
      <c r="CE87" s="64">
        <f t="shared" si="30"/>
        <v>1.5</v>
      </c>
      <c r="CF87" s="17">
        <v>6</v>
      </c>
      <c r="CG87" s="18">
        <v>7</v>
      </c>
      <c r="CH87" s="370"/>
      <c r="CP87" s="92"/>
    </row>
    <row r="88" spans="1:94" ht="15.9" customHeight="1" thickBot="1">
      <c r="A88" s="2"/>
      <c r="B88" s="140" t="s">
        <v>55</v>
      </c>
      <c r="C88" s="210"/>
      <c r="D88" s="197">
        <f>SUM(D76:D87)</f>
        <v>1400</v>
      </c>
      <c r="E88" s="54">
        <f t="shared" ref="E88" si="31">SUM(E76:E87)</f>
        <v>417</v>
      </c>
      <c r="F88" s="94">
        <f>SUM(F76:F87)</f>
        <v>90</v>
      </c>
      <c r="G88" s="95">
        <f t="shared" ref="G88" si="32">SUM(G76:G87)</f>
        <v>0</v>
      </c>
      <c r="H88" s="95">
        <f>SUM(H76:H87)</f>
        <v>236</v>
      </c>
      <c r="I88" s="95">
        <f t="shared" ref="I88:BO88" si="33">SUM(I76:I87)</f>
        <v>68</v>
      </c>
      <c r="J88" s="95">
        <f t="shared" si="33"/>
        <v>23</v>
      </c>
      <c r="K88" s="72">
        <f t="shared" si="33"/>
        <v>983</v>
      </c>
      <c r="L88" s="164">
        <f t="shared" si="33"/>
        <v>0</v>
      </c>
      <c r="M88" s="165">
        <f t="shared" si="33"/>
        <v>0</v>
      </c>
      <c r="N88" s="165">
        <f t="shared" si="33"/>
        <v>0</v>
      </c>
      <c r="O88" s="165">
        <f t="shared" si="33"/>
        <v>0</v>
      </c>
      <c r="P88" s="165">
        <f t="shared" si="33"/>
        <v>0</v>
      </c>
      <c r="Q88" s="163">
        <f t="shared" si="33"/>
        <v>0</v>
      </c>
      <c r="R88" s="104">
        <f t="shared" si="33"/>
        <v>0</v>
      </c>
      <c r="S88" s="96">
        <f t="shared" si="33"/>
        <v>0</v>
      </c>
      <c r="T88" s="96">
        <f t="shared" si="33"/>
        <v>0</v>
      </c>
      <c r="U88" s="96">
        <f t="shared" si="33"/>
        <v>0</v>
      </c>
      <c r="V88" s="96">
        <f t="shared" si="33"/>
        <v>0</v>
      </c>
      <c r="W88" s="78">
        <f t="shared" si="33"/>
        <v>0</v>
      </c>
      <c r="X88" s="164">
        <f t="shared" si="33"/>
        <v>0</v>
      </c>
      <c r="Y88" s="165">
        <f t="shared" si="33"/>
        <v>0</v>
      </c>
      <c r="Z88" s="165">
        <f t="shared" si="33"/>
        <v>0</v>
      </c>
      <c r="AA88" s="165">
        <f t="shared" si="33"/>
        <v>0</v>
      </c>
      <c r="AB88" s="165">
        <f t="shared" si="33"/>
        <v>0</v>
      </c>
      <c r="AC88" s="163">
        <f t="shared" si="33"/>
        <v>0</v>
      </c>
      <c r="AD88" s="104">
        <f t="shared" si="33"/>
        <v>0</v>
      </c>
      <c r="AE88" s="96">
        <f t="shared" si="33"/>
        <v>0</v>
      </c>
      <c r="AF88" s="96">
        <f t="shared" si="33"/>
        <v>0</v>
      </c>
      <c r="AG88" s="96">
        <f t="shared" si="33"/>
        <v>0</v>
      </c>
      <c r="AH88" s="96">
        <f t="shared" si="33"/>
        <v>0</v>
      </c>
      <c r="AI88" s="78">
        <f t="shared" si="33"/>
        <v>0</v>
      </c>
      <c r="AJ88" s="164">
        <f t="shared" si="33"/>
        <v>0</v>
      </c>
      <c r="AK88" s="165">
        <f t="shared" si="33"/>
        <v>0</v>
      </c>
      <c r="AL88" s="165">
        <f t="shared" si="33"/>
        <v>0</v>
      </c>
      <c r="AM88" s="165">
        <f t="shared" si="33"/>
        <v>0</v>
      </c>
      <c r="AN88" s="165">
        <f t="shared" si="33"/>
        <v>0</v>
      </c>
      <c r="AO88" s="163">
        <f t="shared" si="33"/>
        <v>0</v>
      </c>
      <c r="AP88" s="104">
        <f t="shared" si="33"/>
        <v>0</v>
      </c>
      <c r="AQ88" s="96">
        <f t="shared" si="33"/>
        <v>0</v>
      </c>
      <c r="AR88" s="96">
        <f t="shared" si="33"/>
        <v>0</v>
      </c>
      <c r="AS88" s="96">
        <f t="shared" si="33"/>
        <v>0</v>
      </c>
      <c r="AT88" s="96">
        <f t="shared" si="33"/>
        <v>0</v>
      </c>
      <c r="AU88" s="78">
        <f t="shared" si="33"/>
        <v>0</v>
      </c>
      <c r="AV88" s="164">
        <f t="shared" si="33"/>
        <v>30</v>
      </c>
      <c r="AW88" s="165">
        <f t="shared" si="33"/>
        <v>0</v>
      </c>
      <c r="AX88" s="165">
        <f t="shared" si="33"/>
        <v>60</v>
      </c>
      <c r="AY88" s="165">
        <f t="shared" si="33"/>
        <v>18</v>
      </c>
      <c r="AZ88" s="165">
        <f t="shared" si="33"/>
        <v>6</v>
      </c>
      <c r="BA88" s="163">
        <f t="shared" si="33"/>
        <v>261</v>
      </c>
      <c r="BB88" s="104">
        <f t="shared" si="33"/>
        <v>30</v>
      </c>
      <c r="BC88" s="96">
        <f t="shared" si="33"/>
        <v>0</v>
      </c>
      <c r="BD88" s="96">
        <f t="shared" si="33"/>
        <v>36</v>
      </c>
      <c r="BE88" s="96">
        <f t="shared" si="33"/>
        <v>18</v>
      </c>
      <c r="BF88" s="96">
        <f t="shared" si="33"/>
        <v>6</v>
      </c>
      <c r="BG88" s="78">
        <f t="shared" si="33"/>
        <v>135</v>
      </c>
      <c r="BH88" s="164">
        <f t="shared" si="33"/>
        <v>20</v>
      </c>
      <c r="BI88" s="165">
        <f t="shared" si="33"/>
        <v>0</v>
      </c>
      <c r="BJ88" s="165">
        <f t="shared" si="33"/>
        <v>60</v>
      </c>
      <c r="BK88" s="165">
        <f t="shared" si="33"/>
        <v>14</v>
      </c>
      <c r="BL88" s="165">
        <f t="shared" si="33"/>
        <v>5</v>
      </c>
      <c r="BM88" s="163">
        <f t="shared" si="33"/>
        <v>276</v>
      </c>
      <c r="BN88" s="104">
        <f t="shared" si="33"/>
        <v>10</v>
      </c>
      <c r="BO88" s="96">
        <f t="shared" si="33"/>
        <v>0</v>
      </c>
      <c r="BP88" s="96">
        <f>SUM(BP76:BP87)</f>
        <v>80</v>
      </c>
      <c r="BQ88" s="96">
        <f>SUM(BQ76:BQ87)</f>
        <v>18</v>
      </c>
      <c r="BR88" s="96">
        <f>SUM(BR76:BR87)</f>
        <v>6</v>
      </c>
      <c r="BS88" s="97">
        <f>SUM(BS76:BS87)</f>
        <v>311</v>
      </c>
      <c r="BT88" s="261"/>
      <c r="BU88" s="262"/>
      <c r="BV88" s="262"/>
      <c r="BW88" s="262"/>
      <c r="BX88" s="262"/>
      <c r="BY88" s="262"/>
      <c r="BZ88" s="262"/>
      <c r="CA88" s="262"/>
      <c r="CB88" s="262"/>
      <c r="CC88" s="262"/>
      <c r="CD88" s="262"/>
      <c r="CE88" s="262"/>
      <c r="CF88" s="262"/>
      <c r="CG88" s="263"/>
      <c r="CH88" s="92"/>
    </row>
    <row r="89" spans="1:94" ht="15.9" customHeight="1" thickBot="1">
      <c r="A89" s="270" t="s">
        <v>141</v>
      </c>
      <c r="B89" s="271"/>
      <c r="C89" s="271"/>
      <c r="D89" s="271"/>
      <c r="E89" s="271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1"/>
      <c r="Q89" s="271"/>
      <c r="R89" s="271"/>
      <c r="S89" s="271"/>
      <c r="T89" s="271"/>
      <c r="U89" s="271"/>
      <c r="V89" s="271"/>
      <c r="W89" s="271"/>
      <c r="X89" s="271"/>
      <c r="Y89" s="271"/>
      <c r="Z89" s="271"/>
      <c r="AA89" s="271"/>
      <c r="AB89" s="271"/>
      <c r="AC89" s="271"/>
      <c r="AD89" s="271"/>
      <c r="AE89" s="271"/>
      <c r="AF89" s="271"/>
      <c r="AG89" s="271"/>
      <c r="AH89" s="271"/>
      <c r="AI89" s="271"/>
      <c r="AJ89" s="271"/>
      <c r="AK89" s="271"/>
      <c r="AL89" s="271"/>
      <c r="AM89" s="271"/>
      <c r="AN89" s="271"/>
      <c r="AO89" s="271"/>
      <c r="AP89" s="271"/>
      <c r="AQ89" s="271"/>
      <c r="AR89" s="271"/>
      <c r="AS89" s="271"/>
      <c r="AT89" s="271"/>
      <c r="AU89" s="271"/>
      <c r="AV89" s="271"/>
      <c r="AW89" s="271"/>
      <c r="AX89" s="271"/>
      <c r="AY89" s="271"/>
      <c r="AZ89" s="271"/>
      <c r="BA89" s="271"/>
      <c r="BB89" s="271"/>
      <c r="BC89" s="271"/>
      <c r="BD89" s="271"/>
      <c r="BE89" s="271"/>
      <c r="BF89" s="271"/>
      <c r="BG89" s="271"/>
      <c r="BH89" s="271"/>
      <c r="BI89" s="271"/>
      <c r="BJ89" s="271"/>
      <c r="BK89" s="271"/>
      <c r="BL89" s="271"/>
      <c r="BM89" s="271"/>
      <c r="BN89" s="271"/>
      <c r="BO89" s="271"/>
      <c r="BP89" s="271"/>
      <c r="BQ89" s="271"/>
      <c r="BR89" s="271"/>
      <c r="BS89" s="272"/>
      <c r="BT89" s="264"/>
      <c r="BU89" s="265"/>
      <c r="BV89" s="265"/>
      <c r="BW89" s="265"/>
      <c r="BX89" s="265"/>
      <c r="BY89" s="265"/>
      <c r="BZ89" s="265"/>
      <c r="CA89" s="265"/>
      <c r="CB89" s="265"/>
      <c r="CC89" s="265"/>
      <c r="CD89" s="265"/>
      <c r="CE89" s="265"/>
      <c r="CF89" s="265"/>
      <c r="CG89" s="266"/>
      <c r="CH89" s="92"/>
    </row>
    <row r="90" spans="1:94" ht="15.9" customHeight="1">
      <c r="A90" s="143">
        <v>13</v>
      </c>
      <c r="B90" s="85" t="s">
        <v>103</v>
      </c>
      <c r="C90" s="29" t="s">
        <v>17</v>
      </c>
      <c r="D90" s="205">
        <f>SUM(F90:K90)</f>
        <v>500</v>
      </c>
      <c r="E90" s="38">
        <f>SUM(F90:J90)</f>
        <v>141</v>
      </c>
      <c r="F90" s="138">
        <f t="shared" ref="F90:K91" si="34">SUM(L90:L90,R90:R90,X90:X90,AD90:AD90,AJ90:AJ90,AP90:AP90,AV90:AV90,BB90:BB90,BH90:BH90,BN90:BN90)</f>
        <v>0</v>
      </c>
      <c r="G90" s="99">
        <f t="shared" si="34"/>
        <v>0</v>
      </c>
      <c r="H90" s="99">
        <f t="shared" si="34"/>
        <v>80</v>
      </c>
      <c r="I90" s="99">
        <f t="shared" si="34"/>
        <v>60</v>
      </c>
      <c r="J90" s="99">
        <f t="shared" si="34"/>
        <v>1</v>
      </c>
      <c r="K90" s="146">
        <f>SUM(Q90:Q90,W90:W90,AC90:AC90,AI90:AI90,AO90:AO90,AU90:AU90,BA90:BA90,BG90:BG90,BM90:BM90,BS90:BS90)</f>
        <v>359</v>
      </c>
      <c r="L90" s="102"/>
      <c r="M90" s="40"/>
      <c r="N90" s="40"/>
      <c r="O90" s="40"/>
      <c r="P90" s="40"/>
      <c r="Q90" s="41"/>
      <c r="R90" s="42"/>
      <c r="S90" s="12"/>
      <c r="T90" s="12"/>
      <c r="U90" s="12"/>
      <c r="V90" s="12"/>
      <c r="W90" s="103"/>
      <c r="X90" s="102"/>
      <c r="Y90" s="40"/>
      <c r="Z90" s="40"/>
      <c r="AA90" s="40"/>
      <c r="AB90" s="40"/>
      <c r="AC90" s="41"/>
      <c r="AD90" s="42"/>
      <c r="AE90" s="12"/>
      <c r="AF90" s="12"/>
      <c r="AG90" s="12"/>
      <c r="AH90" s="12"/>
      <c r="AI90" s="103"/>
      <c r="AJ90" s="102"/>
      <c r="AK90" s="40"/>
      <c r="AL90" s="40"/>
      <c r="AM90" s="40"/>
      <c r="AN90" s="40"/>
      <c r="AO90" s="41"/>
      <c r="AP90" s="42"/>
      <c r="AQ90" s="12"/>
      <c r="AR90" s="12"/>
      <c r="AS90" s="12"/>
      <c r="AT90" s="12"/>
      <c r="AU90" s="103"/>
      <c r="AV90" s="102"/>
      <c r="AW90" s="40"/>
      <c r="AX90" s="40">
        <v>20</v>
      </c>
      <c r="AY90" s="40">
        <v>15</v>
      </c>
      <c r="AZ90" s="40"/>
      <c r="BA90" s="41">
        <v>90</v>
      </c>
      <c r="BB90" s="42"/>
      <c r="BC90" s="12"/>
      <c r="BD90" s="12">
        <v>20</v>
      </c>
      <c r="BE90" s="12">
        <v>15</v>
      </c>
      <c r="BF90" s="12"/>
      <c r="BG90" s="103">
        <v>90</v>
      </c>
      <c r="BH90" s="102"/>
      <c r="BI90" s="40"/>
      <c r="BJ90" s="40">
        <v>20</v>
      </c>
      <c r="BK90" s="40">
        <v>15</v>
      </c>
      <c r="BL90" s="40"/>
      <c r="BM90" s="41">
        <v>90</v>
      </c>
      <c r="BN90" s="42"/>
      <c r="BO90" s="12"/>
      <c r="BP90" s="12">
        <v>20</v>
      </c>
      <c r="BQ90" s="12">
        <v>15</v>
      </c>
      <c r="BR90" s="12">
        <v>1</v>
      </c>
      <c r="BS90" s="103">
        <v>89</v>
      </c>
      <c r="BT90" s="181"/>
      <c r="BU90" s="36"/>
      <c r="BV90" s="36"/>
      <c r="BW90" s="36"/>
      <c r="BX90" s="36"/>
      <c r="BY90" s="36"/>
      <c r="BZ90" s="36">
        <v>5</v>
      </c>
      <c r="CA90" s="36">
        <v>5</v>
      </c>
      <c r="CB90" s="36">
        <v>5</v>
      </c>
      <c r="CC90" s="37">
        <v>5</v>
      </c>
      <c r="CD90" s="240">
        <v>20</v>
      </c>
      <c r="CE90" s="162">
        <f>ROUND(E90/25,1)</f>
        <v>5.6</v>
      </c>
      <c r="CF90" s="8">
        <v>20</v>
      </c>
      <c r="CG90" s="34">
        <v>20</v>
      </c>
      <c r="CH90" s="367"/>
      <c r="CI90"/>
    </row>
    <row r="91" spans="1:94" ht="15.9" customHeight="1" thickBot="1">
      <c r="A91" s="144">
        <v>14</v>
      </c>
      <c r="B91" s="131" t="s">
        <v>104</v>
      </c>
      <c r="C91" s="105" t="s">
        <v>17</v>
      </c>
      <c r="D91" s="206">
        <f>SUM(F91:K91)</f>
        <v>900</v>
      </c>
      <c r="E91" s="77">
        <f>SUM(F91:J91)</f>
        <v>720</v>
      </c>
      <c r="F91" s="153">
        <f t="shared" si="34"/>
        <v>0</v>
      </c>
      <c r="G91" s="154">
        <f t="shared" si="34"/>
        <v>720</v>
      </c>
      <c r="H91" s="154">
        <f t="shared" si="34"/>
        <v>0</v>
      </c>
      <c r="I91" s="154">
        <f t="shared" si="34"/>
        <v>0</v>
      </c>
      <c r="J91" s="154">
        <f t="shared" si="34"/>
        <v>0</v>
      </c>
      <c r="K91" s="147">
        <f t="shared" si="34"/>
        <v>180</v>
      </c>
      <c r="L91" s="69"/>
      <c r="M91" s="50"/>
      <c r="N91" s="50"/>
      <c r="O91" s="50"/>
      <c r="P91" s="50"/>
      <c r="Q91" s="51"/>
      <c r="R91" s="53"/>
      <c r="S91" s="10"/>
      <c r="T91" s="10"/>
      <c r="U91" s="10"/>
      <c r="V91" s="10"/>
      <c r="W91" s="166"/>
      <c r="X91" s="69"/>
      <c r="Y91" s="50"/>
      <c r="Z91" s="50"/>
      <c r="AA91" s="50"/>
      <c r="AB91" s="50"/>
      <c r="AC91" s="51"/>
      <c r="AD91" s="53"/>
      <c r="AE91" s="10">
        <v>240</v>
      </c>
      <c r="AF91" s="10"/>
      <c r="AG91" s="10"/>
      <c r="AH91" s="10"/>
      <c r="AI91" s="166">
        <v>60</v>
      </c>
      <c r="AJ91" s="69"/>
      <c r="AK91" s="50"/>
      <c r="AL91" s="50"/>
      <c r="AM91" s="50"/>
      <c r="AN91" s="50"/>
      <c r="AO91" s="51"/>
      <c r="AP91" s="53"/>
      <c r="AQ91" s="10">
        <v>240</v>
      </c>
      <c r="AR91" s="10"/>
      <c r="AS91" s="10"/>
      <c r="AT91" s="10"/>
      <c r="AU91" s="166">
        <v>60</v>
      </c>
      <c r="AV91" s="69"/>
      <c r="AW91" s="50"/>
      <c r="AX91" s="50"/>
      <c r="AY91" s="50"/>
      <c r="AZ91" s="50"/>
      <c r="BA91" s="51"/>
      <c r="BB91" s="53"/>
      <c r="BC91" s="10">
        <v>240</v>
      </c>
      <c r="BD91" s="10"/>
      <c r="BE91" s="10"/>
      <c r="BF91" s="10"/>
      <c r="BG91" s="166">
        <v>60</v>
      </c>
      <c r="BH91" s="69"/>
      <c r="BI91" s="50"/>
      <c r="BJ91" s="50"/>
      <c r="BK91" s="50"/>
      <c r="BL91" s="50"/>
      <c r="BM91" s="51"/>
      <c r="BN91" s="53"/>
      <c r="BO91" s="10"/>
      <c r="BP91" s="10"/>
      <c r="BQ91" s="10"/>
      <c r="BR91" s="10"/>
      <c r="BS91" s="166"/>
      <c r="BT91" s="135"/>
      <c r="BU91" s="44"/>
      <c r="BV91" s="44"/>
      <c r="BW91" s="44">
        <v>12</v>
      </c>
      <c r="BX91" s="44"/>
      <c r="BY91" s="44">
        <v>12</v>
      </c>
      <c r="BZ91" s="44"/>
      <c r="CA91" s="44">
        <v>12</v>
      </c>
      <c r="CB91" s="44"/>
      <c r="CC91" s="45"/>
      <c r="CD91" s="241">
        <v>36</v>
      </c>
      <c r="CE91" s="64">
        <f>ROUND(E91/25,1)</f>
        <v>28.8</v>
      </c>
      <c r="CF91" s="17">
        <v>36</v>
      </c>
      <c r="CG91" s="18">
        <v>36</v>
      </c>
      <c r="CH91" s="371"/>
      <c r="CI91"/>
    </row>
    <row r="92" spans="1:94" ht="15.9" customHeight="1" thickBot="1">
      <c r="A92" s="139"/>
      <c r="B92" s="140" t="s">
        <v>55</v>
      </c>
      <c r="C92" s="183"/>
      <c r="D92" s="197">
        <f t="shared" ref="D92:K92" si="35">SUM(D90:D91)</f>
        <v>1400</v>
      </c>
      <c r="E92" s="158">
        <f t="shared" si="35"/>
        <v>861</v>
      </c>
      <c r="F92" s="94">
        <f t="shared" si="35"/>
        <v>0</v>
      </c>
      <c r="G92" s="95">
        <f t="shared" si="35"/>
        <v>720</v>
      </c>
      <c r="H92" s="95">
        <f t="shared" si="35"/>
        <v>80</v>
      </c>
      <c r="I92" s="95">
        <f t="shared" si="35"/>
        <v>60</v>
      </c>
      <c r="J92" s="72">
        <f t="shared" si="35"/>
        <v>1</v>
      </c>
      <c r="K92" s="119">
        <f t="shared" si="35"/>
        <v>539</v>
      </c>
      <c r="L92" s="264"/>
      <c r="M92" s="265"/>
      <c r="N92" s="265"/>
      <c r="O92" s="265"/>
      <c r="P92" s="265"/>
      <c r="Q92" s="265"/>
      <c r="R92" s="265"/>
      <c r="S92" s="265"/>
      <c r="T92" s="265"/>
      <c r="U92" s="265"/>
      <c r="V92" s="265"/>
      <c r="W92" s="265"/>
      <c r="X92" s="265"/>
      <c r="Y92" s="265"/>
      <c r="Z92" s="265"/>
      <c r="AA92" s="265"/>
      <c r="AB92" s="265"/>
      <c r="AC92" s="265"/>
      <c r="AD92" s="265"/>
      <c r="AE92" s="265"/>
      <c r="AF92" s="265"/>
      <c r="AG92" s="265"/>
      <c r="AH92" s="265"/>
      <c r="AI92" s="265"/>
      <c r="AJ92" s="265"/>
      <c r="AK92" s="265"/>
      <c r="AL92" s="265"/>
      <c r="AM92" s="265"/>
      <c r="AN92" s="265"/>
      <c r="AO92" s="265"/>
      <c r="AP92" s="265"/>
      <c r="AQ92" s="265"/>
      <c r="AR92" s="265"/>
      <c r="AS92" s="265"/>
      <c r="AT92" s="265"/>
      <c r="AU92" s="265"/>
      <c r="AV92" s="265"/>
      <c r="AW92" s="265"/>
      <c r="AX92" s="265"/>
      <c r="AY92" s="265"/>
      <c r="AZ92" s="265"/>
      <c r="BA92" s="265"/>
      <c r="BB92" s="265"/>
      <c r="BC92" s="265"/>
      <c r="BD92" s="265"/>
      <c r="BE92" s="265"/>
      <c r="BF92" s="265"/>
      <c r="BG92" s="265"/>
      <c r="BH92" s="265"/>
      <c r="BI92" s="265"/>
      <c r="BJ92" s="265"/>
      <c r="BK92" s="265"/>
      <c r="BL92" s="265"/>
      <c r="BM92" s="265"/>
      <c r="BN92" s="265"/>
      <c r="BO92" s="265"/>
      <c r="BP92" s="265"/>
      <c r="BQ92" s="265"/>
      <c r="BR92" s="265"/>
      <c r="BS92" s="265"/>
      <c r="BT92" s="265"/>
      <c r="BU92" s="265"/>
      <c r="BV92" s="265"/>
      <c r="BW92" s="265"/>
      <c r="BX92" s="265"/>
      <c r="BY92" s="265"/>
      <c r="BZ92" s="265"/>
      <c r="CA92" s="265"/>
      <c r="CB92" s="265"/>
      <c r="CC92" s="265"/>
      <c r="CD92" s="265"/>
      <c r="CE92" s="265"/>
      <c r="CF92" s="265"/>
      <c r="CG92" s="266"/>
      <c r="CH92" s="92"/>
    </row>
    <row r="93" spans="1:94" ht="15.9" customHeight="1" thickBot="1">
      <c r="A93" s="2"/>
      <c r="B93" s="86" t="s">
        <v>105</v>
      </c>
      <c r="C93" s="80"/>
      <c r="D93" s="207">
        <f t="shared" ref="D93:K93" si="36">SUM(D11,D20,D60)</f>
        <v>4704</v>
      </c>
      <c r="E93" s="54">
        <f t="shared" si="36"/>
        <v>1840</v>
      </c>
      <c r="F93" s="159">
        <f t="shared" si="36"/>
        <v>469</v>
      </c>
      <c r="G93" s="105">
        <f t="shared" si="36"/>
        <v>120</v>
      </c>
      <c r="H93" s="105">
        <f t="shared" si="36"/>
        <v>834</v>
      </c>
      <c r="I93" s="141">
        <f t="shared" si="36"/>
        <v>266</v>
      </c>
      <c r="J93" s="105">
        <f t="shared" si="36"/>
        <v>151</v>
      </c>
      <c r="K93" s="211">
        <f t="shared" si="36"/>
        <v>2864</v>
      </c>
      <c r="L93" s="214">
        <f t="shared" ref="L93:AQ93" si="37">SUM(L6:L59)</f>
        <v>104</v>
      </c>
      <c r="M93" s="71">
        <f t="shared" si="37"/>
        <v>0</v>
      </c>
      <c r="N93" s="71">
        <f t="shared" si="37"/>
        <v>145</v>
      </c>
      <c r="O93" s="71">
        <f t="shared" si="37"/>
        <v>38</v>
      </c>
      <c r="P93" s="71">
        <f t="shared" si="37"/>
        <v>24</v>
      </c>
      <c r="Q93" s="71">
        <f t="shared" si="37"/>
        <v>443</v>
      </c>
      <c r="R93" s="93">
        <f t="shared" si="37"/>
        <v>50</v>
      </c>
      <c r="S93" s="160">
        <f t="shared" si="37"/>
        <v>30</v>
      </c>
      <c r="T93" s="160">
        <f t="shared" si="37"/>
        <v>140</v>
      </c>
      <c r="U93" s="160">
        <f t="shared" si="37"/>
        <v>38</v>
      </c>
      <c r="V93" s="160">
        <f t="shared" si="37"/>
        <v>23</v>
      </c>
      <c r="W93" s="161">
        <f t="shared" si="37"/>
        <v>469</v>
      </c>
      <c r="X93" s="93">
        <f t="shared" si="37"/>
        <v>60</v>
      </c>
      <c r="Y93" s="160">
        <f t="shared" si="37"/>
        <v>30</v>
      </c>
      <c r="Z93" s="160">
        <f t="shared" si="37"/>
        <v>150</v>
      </c>
      <c r="AA93" s="160">
        <f t="shared" si="37"/>
        <v>40</v>
      </c>
      <c r="AB93" s="160">
        <f t="shared" si="37"/>
        <v>24</v>
      </c>
      <c r="AC93" s="161">
        <f t="shared" si="37"/>
        <v>446</v>
      </c>
      <c r="AD93" s="93">
        <f t="shared" si="37"/>
        <v>60</v>
      </c>
      <c r="AE93" s="160">
        <f t="shared" si="37"/>
        <v>30</v>
      </c>
      <c r="AF93" s="160">
        <f t="shared" si="37"/>
        <v>40</v>
      </c>
      <c r="AG93" s="160">
        <f t="shared" si="37"/>
        <v>30</v>
      </c>
      <c r="AH93" s="160">
        <f t="shared" si="37"/>
        <v>18</v>
      </c>
      <c r="AI93" s="161">
        <f t="shared" si="37"/>
        <v>272</v>
      </c>
      <c r="AJ93" s="93">
        <f t="shared" si="37"/>
        <v>85</v>
      </c>
      <c r="AK93" s="160">
        <f t="shared" si="37"/>
        <v>0</v>
      </c>
      <c r="AL93" s="160">
        <f t="shared" si="37"/>
        <v>145</v>
      </c>
      <c r="AM93" s="160">
        <f t="shared" si="37"/>
        <v>44</v>
      </c>
      <c r="AN93" s="160">
        <f t="shared" si="37"/>
        <v>26</v>
      </c>
      <c r="AO93" s="161">
        <f t="shared" si="37"/>
        <v>450</v>
      </c>
      <c r="AP93" s="93">
        <f t="shared" si="37"/>
        <v>50</v>
      </c>
      <c r="AQ93" s="160">
        <f t="shared" si="37"/>
        <v>30</v>
      </c>
      <c r="AR93" s="160">
        <f t="shared" ref="AR93:BW93" si="38">SUM(AR6:AR59)</f>
        <v>79</v>
      </c>
      <c r="AS93" s="160">
        <f t="shared" si="38"/>
        <v>36</v>
      </c>
      <c r="AT93" s="160">
        <f t="shared" si="38"/>
        <v>19</v>
      </c>
      <c r="AU93" s="71">
        <f t="shared" si="38"/>
        <v>236</v>
      </c>
      <c r="AV93" s="93">
        <f t="shared" si="38"/>
        <v>20</v>
      </c>
      <c r="AW93" s="160">
        <f t="shared" si="38"/>
        <v>0</v>
      </c>
      <c r="AX93" s="160">
        <f t="shared" si="38"/>
        <v>40</v>
      </c>
      <c r="AY93" s="160">
        <f t="shared" si="38"/>
        <v>12</v>
      </c>
      <c r="AZ93" s="160">
        <f t="shared" si="38"/>
        <v>6</v>
      </c>
      <c r="BA93" s="161">
        <f t="shared" si="38"/>
        <v>172</v>
      </c>
      <c r="BB93" s="93">
        <f t="shared" si="38"/>
        <v>10</v>
      </c>
      <c r="BC93" s="160">
        <f t="shared" si="38"/>
        <v>0</v>
      </c>
      <c r="BD93" s="160">
        <f t="shared" si="38"/>
        <v>15</v>
      </c>
      <c r="BE93" s="160">
        <f t="shared" si="38"/>
        <v>6</v>
      </c>
      <c r="BF93" s="160">
        <f t="shared" si="38"/>
        <v>4</v>
      </c>
      <c r="BG93" s="161">
        <f t="shared" si="38"/>
        <v>65</v>
      </c>
      <c r="BH93" s="93">
        <f t="shared" si="38"/>
        <v>10</v>
      </c>
      <c r="BI93" s="160">
        <f t="shared" si="38"/>
        <v>0</v>
      </c>
      <c r="BJ93" s="160">
        <f t="shared" si="38"/>
        <v>50</v>
      </c>
      <c r="BK93" s="160">
        <f t="shared" si="38"/>
        <v>12</v>
      </c>
      <c r="BL93" s="160">
        <f t="shared" si="38"/>
        <v>3</v>
      </c>
      <c r="BM93" s="161">
        <f t="shared" si="38"/>
        <v>175</v>
      </c>
      <c r="BN93" s="90">
        <f t="shared" si="38"/>
        <v>20</v>
      </c>
      <c r="BO93" s="160">
        <f t="shared" si="38"/>
        <v>0</v>
      </c>
      <c r="BP93" s="160">
        <f t="shared" si="38"/>
        <v>30</v>
      </c>
      <c r="BQ93" s="160">
        <f t="shared" si="38"/>
        <v>10</v>
      </c>
      <c r="BR93" s="160">
        <f t="shared" si="38"/>
        <v>4</v>
      </c>
      <c r="BS93" s="71">
        <f t="shared" si="38"/>
        <v>136</v>
      </c>
      <c r="BT93" s="93">
        <f t="shared" si="38"/>
        <v>30</v>
      </c>
      <c r="BU93" s="160">
        <f t="shared" si="38"/>
        <v>30</v>
      </c>
      <c r="BV93" s="160">
        <f t="shared" si="38"/>
        <v>30</v>
      </c>
      <c r="BW93" s="160">
        <f t="shared" si="38"/>
        <v>18</v>
      </c>
      <c r="BX93" s="160">
        <f t="shared" ref="BX93:CC93" si="39">SUM(BX6:BX59)</f>
        <v>30</v>
      </c>
      <c r="BY93" s="160">
        <f t="shared" si="39"/>
        <v>18</v>
      </c>
      <c r="BZ93" s="160">
        <f t="shared" si="39"/>
        <v>10</v>
      </c>
      <c r="CA93" s="160">
        <f t="shared" si="39"/>
        <v>4</v>
      </c>
      <c r="CB93" s="160">
        <f t="shared" si="39"/>
        <v>10</v>
      </c>
      <c r="CC93" s="161">
        <f t="shared" si="39"/>
        <v>8</v>
      </c>
      <c r="CD93" s="261"/>
      <c r="CE93" s="262"/>
      <c r="CF93" s="262"/>
      <c r="CG93" s="263"/>
      <c r="CH93" s="92"/>
    </row>
    <row r="94" spans="1:94" ht="15.9" customHeight="1" thickBot="1">
      <c r="A94" s="242"/>
      <c r="B94" s="86" t="s">
        <v>139</v>
      </c>
      <c r="C94" s="243"/>
      <c r="D94" s="208">
        <f t="shared" ref="D94:K94" si="40">SUM(D11,D20,D60,D74,D92)</f>
        <v>7504</v>
      </c>
      <c r="E94" s="157">
        <f t="shared" si="40"/>
        <v>3118</v>
      </c>
      <c r="F94" s="157">
        <f t="shared" si="40"/>
        <v>559</v>
      </c>
      <c r="G94" s="157">
        <f t="shared" si="40"/>
        <v>840</v>
      </c>
      <c r="H94" s="157">
        <f t="shared" si="40"/>
        <v>1150</v>
      </c>
      <c r="I94" s="157">
        <f t="shared" si="40"/>
        <v>394</v>
      </c>
      <c r="J94" s="157">
        <f t="shared" si="40"/>
        <v>175</v>
      </c>
      <c r="K94" s="157">
        <f t="shared" si="40"/>
        <v>4386</v>
      </c>
      <c r="L94" s="267">
        <f>SUM(L74:Q74,L93:Q93)</f>
        <v>754</v>
      </c>
      <c r="M94" s="268"/>
      <c r="N94" s="268"/>
      <c r="O94" s="268"/>
      <c r="P94" s="268"/>
      <c r="Q94" s="269"/>
      <c r="R94" s="267">
        <f>SUM(R74:W74,R93:W93)</f>
        <v>750</v>
      </c>
      <c r="S94" s="268"/>
      <c r="T94" s="268"/>
      <c r="U94" s="268"/>
      <c r="V94" s="268"/>
      <c r="W94" s="269"/>
      <c r="X94" s="267">
        <f>SUM(X74:AC74,X93:AC93)</f>
        <v>750</v>
      </c>
      <c r="Y94" s="268"/>
      <c r="Z94" s="268"/>
      <c r="AA94" s="268"/>
      <c r="AB94" s="268"/>
      <c r="AC94" s="269"/>
      <c r="AD94" s="267">
        <f>SUM(AD74:AI74,AD91:AI91,AD93:AI93)</f>
        <v>750</v>
      </c>
      <c r="AE94" s="268"/>
      <c r="AF94" s="268"/>
      <c r="AG94" s="268"/>
      <c r="AH94" s="268"/>
      <c r="AI94" s="269"/>
      <c r="AJ94" s="267">
        <f>SUM(AJ74:AO74,AJ93:AO93)</f>
        <v>750</v>
      </c>
      <c r="AK94" s="268"/>
      <c r="AL94" s="268"/>
      <c r="AM94" s="268"/>
      <c r="AN94" s="268"/>
      <c r="AO94" s="269"/>
      <c r="AP94" s="267">
        <f>SUM(AP74:AU74,AP91:AU91,AP93:AU93)</f>
        <v>750</v>
      </c>
      <c r="AQ94" s="268"/>
      <c r="AR94" s="268"/>
      <c r="AS94" s="268"/>
      <c r="AT94" s="268"/>
      <c r="AU94" s="269"/>
      <c r="AV94" s="267">
        <f>SUM(AV74:BA74,AV90:BA90,AV93:BA93)</f>
        <v>750</v>
      </c>
      <c r="AW94" s="268"/>
      <c r="AX94" s="268"/>
      <c r="AY94" s="268"/>
      <c r="AZ94" s="268"/>
      <c r="BA94" s="269"/>
      <c r="BB94" s="267">
        <f>SUM(BB74:BG74,BB90:BG90,BB91:BG91,BB93:BG93)</f>
        <v>750</v>
      </c>
      <c r="BC94" s="268"/>
      <c r="BD94" s="268"/>
      <c r="BE94" s="268"/>
      <c r="BF94" s="268"/>
      <c r="BG94" s="269"/>
      <c r="BH94" s="267">
        <f>SUM(BH74:BM74,BH90:BM90,BH93:BM93)</f>
        <v>750</v>
      </c>
      <c r="BI94" s="268"/>
      <c r="BJ94" s="268"/>
      <c r="BK94" s="268"/>
      <c r="BL94" s="268"/>
      <c r="BM94" s="269"/>
      <c r="BN94" s="267">
        <f>SUM(BN74:BS74,BN90:BS90,BN93:BS93)</f>
        <v>750</v>
      </c>
      <c r="BO94" s="268"/>
      <c r="BP94" s="268"/>
      <c r="BQ94" s="268"/>
      <c r="BR94" s="268"/>
      <c r="BS94" s="269"/>
      <c r="BT94" s="152">
        <f t="shared" ref="BT94:CG94" si="41">SUM(BT6:BT73,BT90:BT91)</f>
        <v>30</v>
      </c>
      <c r="BU94" s="152">
        <f t="shared" si="41"/>
        <v>30</v>
      </c>
      <c r="BV94" s="152">
        <f t="shared" si="41"/>
        <v>30</v>
      </c>
      <c r="BW94" s="152">
        <f t="shared" si="41"/>
        <v>30</v>
      </c>
      <c r="BX94" s="152">
        <f t="shared" si="41"/>
        <v>30</v>
      </c>
      <c r="BY94" s="152">
        <f t="shared" si="41"/>
        <v>30</v>
      </c>
      <c r="BZ94" s="152">
        <f t="shared" si="41"/>
        <v>30</v>
      </c>
      <c r="CA94" s="152">
        <f t="shared" si="41"/>
        <v>30</v>
      </c>
      <c r="CB94" s="152">
        <f t="shared" si="41"/>
        <v>30</v>
      </c>
      <c r="CC94" s="152">
        <f t="shared" si="41"/>
        <v>30</v>
      </c>
      <c r="CD94" s="182">
        <f t="shared" si="41"/>
        <v>300</v>
      </c>
      <c r="CE94" s="89">
        <f t="shared" si="41"/>
        <v>127.80000000000001</v>
      </c>
      <c r="CF94" s="89">
        <f t="shared" si="41"/>
        <v>223</v>
      </c>
      <c r="CG94" s="127">
        <f t="shared" si="41"/>
        <v>124</v>
      </c>
      <c r="CH94" s="54">
        <f>SUM(CH6:CH93)</f>
        <v>13</v>
      </c>
      <c r="CJ94" s="6"/>
    </row>
    <row r="95" spans="1:94" ht="22.5" customHeight="1">
      <c r="A95" s="204"/>
      <c r="B95" s="21" t="s">
        <v>140</v>
      </c>
      <c r="CD95" s="335"/>
      <c r="CE95" s="335"/>
      <c r="CF95" s="335"/>
      <c r="CG95" s="335"/>
    </row>
    <row r="96" spans="1:94">
      <c r="A96" s="204"/>
      <c r="D96" s="126"/>
      <c r="L96" s="21"/>
      <c r="CD96" s="336"/>
      <c r="CE96" s="336"/>
      <c r="CF96" s="336"/>
      <c r="CG96" s="338"/>
    </row>
    <row r="97" spans="1:85">
      <c r="A97" s="204"/>
      <c r="L97" s="21"/>
      <c r="CD97" s="337"/>
      <c r="CE97" s="337"/>
      <c r="CF97" s="336"/>
      <c r="CG97" s="338"/>
    </row>
    <row r="98" spans="1:85">
      <c r="L98" s="21"/>
    </row>
    <row r="99" spans="1:85">
      <c r="L99" s="21"/>
      <c r="CD99" s="184"/>
      <c r="CE99" s="185"/>
      <c r="CF99" s="185"/>
      <c r="CG99" s="185"/>
    </row>
    <row r="100" spans="1:85">
      <c r="L100" s="21"/>
    </row>
    <row r="101" spans="1:85">
      <c r="L101" s="21"/>
    </row>
    <row r="102" spans="1:85">
      <c r="L102" s="21"/>
    </row>
    <row r="103" spans="1:85">
      <c r="L103" s="21"/>
    </row>
    <row r="104" spans="1:85">
      <c r="L104" s="21"/>
    </row>
    <row r="105" spans="1:85">
      <c r="L105" s="21"/>
    </row>
    <row r="106" spans="1:85">
      <c r="L106" s="21"/>
    </row>
    <row r="107" spans="1:85">
      <c r="L107" s="21"/>
    </row>
    <row r="108" spans="1:85">
      <c r="L108" s="21"/>
    </row>
    <row r="109" spans="1:85">
      <c r="L109" s="21"/>
    </row>
    <row r="110" spans="1:85">
      <c r="L110" s="21"/>
    </row>
    <row r="111" spans="1:85">
      <c r="L111" s="21"/>
    </row>
    <row r="112" spans="1:85">
      <c r="L112" s="21"/>
    </row>
    <row r="113" spans="12:12">
      <c r="L113" s="21"/>
    </row>
  </sheetData>
  <mergeCells count="73">
    <mergeCell ref="CE2:CH2"/>
    <mergeCell ref="BT74:CG74"/>
    <mergeCell ref="BT75:CG75"/>
    <mergeCell ref="BT88:CG88"/>
    <mergeCell ref="BT61:CG61"/>
    <mergeCell ref="CE95:CE97"/>
    <mergeCell ref="BT89:CG89"/>
    <mergeCell ref="L92:CG92"/>
    <mergeCell ref="BN94:BS94"/>
    <mergeCell ref="CF95:CF97"/>
    <mergeCell ref="CD95:CD97"/>
    <mergeCell ref="BH94:BM94"/>
    <mergeCell ref="CG95:CG97"/>
    <mergeCell ref="AJ94:AO94"/>
    <mergeCell ref="AD94:AI94"/>
    <mergeCell ref="CD93:CG93"/>
    <mergeCell ref="L94:Q94"/>
    <mergeCell ref="R94:W94"/>
    <mergeCell ref="X94:AC94"/>
    <mergeCell ref="A21:BS21"/>
    <mergeCell ref="A89:BS89"/>
    <mergeCell ref="A75:BS75"/>
    <mergeCell ref="BB94:BG94"/>
    <mergeCell ref="AP94:AU94"/>
    <mergeCell ref="AV94:BA94"/>
    <mergeCell ref="AD3:AI3"/>
    <mergeCell ref="D3:D4"/>
    <mergeCell ref="F3:K3"/>
    <mergeCell ref="AJ3:AO3"/>
    <mergeCell ref="A61:BS61"/>
    <mergeCell ref="L11:CG11"/>
    <mergeCell ref="A12:BS12"/>
    <mergeCell ref="CO3:CO5"/>
    <mergeCell ref="CF3:CF5"/>
    <mergeCell ref="CG3:CG5"/>
    <mergeCell ref="CJ3:CJ5"/>
    <mergeCell ref="BX3:BX5"/>
    <mergeCell ref="CK3:CK5"/>
    <mergeCell ref="CL3:CL5"/>
    <mergeCell ref="CN3:CN5"/>
    <mergeCell ref="CM3:CM5"/>
    <mergeCell ref="CH3:CH5"/>
    <mergeCell ref="CA3:CA5"/>
    <mergeCell ref="BW3:BW5"/>
    <mergeCell ref="X3:AC3"/>
    <mergeCell ref="CC3:CC5"/>
    <mergeCell ref="CE3:CE5"/>
    <mergeCell ref="A5:BS5"/>
    <mergeCell ref="A2:A4"/>
    <mergeCell ref="B2:B4"/>
    <mergeCell ref="D2:K2"/>
    <mergeCell ref="BY3:BY5"/>
    <mergeCell ref="E3:E4"/>
    <mergeCell ref="BV3:BV5"/>
    <mergeCell ref="C2:C4"/>
    <mergeCell ref="L3:Q3"/>
    <mergeCell ref="R3:W3"/>
    <mergeCell ref="AP3:AU3"/>
    <mergeCell ref="BZ3:BZ5"/>
    <mergeCell ref="L60:CG60"/>
    <mergeCell ref="L2:BS2"/>
    <mergeCell ref="BT2:CC2"/>
    <mergeCell ref="CB3:CB5"/>
    <mergeCell ref="CD2:CD5"/>
    <mergeCell ref="BT12:CG12"/>
    <mergeCell ref="BT21:CG21"/>
    <mergeCell ref="BB3:BG3"/>
    <mergeCell ref="BH3:BM3"/>
    <mergeCell ref="BN3:BS3"/>
    <mergeCell ref="BT3:BT5"/>
    <mergeCell ref="BU3:BU5"/>
    <mergeCell ref="AV3:BA3"/>
    <mergeCell ref="L20:CG20"/>
  </mergeCells>
  <printOptions horizontalCentered="1"/>
  <pageMargins left="0.15748031496062992" right="0.35433070866141736" top="0.39370078740157483" bottom="0.15748031496062992" header="0.11811023622047245" footer="0.11811023622047245"/>
  <pageSetup paperSize="9" scale="75" fitToWidth="3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stacjonarne</vt:lpstr>
      <vt:lpstr>niestacjonarne</vt:lpstr>
      <vt:lpstr>niestacjonarne!Obszar_wydruku</vt:lpstr>
    </vt:vector>
  </TitlesOfParts>
  <Company>SWSPIZ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swspiz</dc:creator>
  <cp:lastModifiedBy>48506384025</cp:lastModifiedBy>
  <cp:lastPrinted>2018-09-23T10:53:33Z</cp:lastPrinted>
  <dcterms:created xsi:type="dcterms:W3CDTF">2004-09-17T08:22:36Z</dcterms:created>
  <dcterms:modified xsi:type="dcterms:W3CDTF">2022-03-17T20:48:20Z</dcterms:modified>
</cp:coreProperties>
</file>